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EMP\DOEMP\ESTATISTICAS IVV\3. DADOS NIELSEN\38. DEZEMBRO 2021\DADOS CVR_REGIÃO NIELSEN\"/>
    </mc:Choice>
  </mc:AlternateContent>
  <xr:revisionPtr revIDLastSave="0" documentId="13_ncr:1_{CDDA4A2B-E019-4BFB-B25A-6EB2B6D460E4}" xr6:coauthVersionLast="47" xr6:coauthVersionMax="47" xr10:uidLastSave="{00000000-0000-0000-0000-000000000000}"/>
  <bookViews>
    <workbookView xWindow="21480" yWindow="-120" windowWidth="21840" windowHeight="13140" xr2:uid="{DE15E6E3-D45B-456D-AC6A-FB23B58F7378}"/>
  </bookViews>
  <sheets>
    <sheet name="Indice" sheetId="17" r:id="rId1"/>
    <sheet name="1" sheetId="2" r:id="rId2"/>
    <sheet name="2" sheetId="16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10" r:id="rId11"/>
    <sheet name="11" sheetId="11" r:id="rId12"/>
    <sheet name="12" sheetId="13" r:id="rId13"/>
    <sheet name="13" sheetId="14" r:id="rId14"/>
    <sheet name="14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77" i="16" l="1"/>
  <c r="U178" i="16"/>
  <c r="U179" i="16"/>
  <c r="U180" i="16"/>
  <c r="U181" i="16"/>
  <c r="U182" i="16"/>
  <c r="U183" i="16"/>
  <c r="U184" i="16"/>
  <c r="U185" i="16"/>
  <c r="U186" i="16"/>
  <c r="U187" i="16"/>
  <c r="U188" i="16"/>
  <c r="U176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62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48" i="16"/>
  <c r="U135" i="16"/>
  <c r="U136" i="16"/>
  <c r="U137" i="16"/>
  <c r="U138" i="16"/>
  <c r="U139" i="16"/>
  <c r="U140" i="16"/>
  <c r="U141" i="16"/>
  <c r="U142" i="16"/>
  <c r="U143" i="16"/>
  <c r="U144" i="16"/>
  <c r="U145" i="16"/>
  <c r="U146" i="16"/>
  <c r="U134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20" i="16"/>
  <c r="U107" i="16"/>
  <c r="U108" i="16"/>
  <c r="U109" i="16"/>
  <c r="U110" i="16"/>
  <c r="U111" i="16"/>
  <c r="U112" i="16"/>
  <c r="U113" i="16"/>
  <c r="U114" i="16"/>
  <c r="U115" i="16"/>
  <c r="U116" i="16"/>
  <c r="U117" i="16"/>
  <c r="U118" i="16"/>
  <c r="U106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92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78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64" i="16"/>
  <c r="U51" i="16"/>
  <c r="U52" i="16"/>
  <c r="U53" i="16"/>
  <c r="U54" i="16"/>
  <c r="U55" i="16"/>
  <c r="U56" i="16"/>
  <c r="U57" i="16"/>
  <c r="U58" i="16"/>
  <c r="U59" i="16"/>
  <c r="U60" i="16"/>
  <c r="U61" i="16"/>
  <c r="U62" i="16"/>
  <c r="U50" i="16"/>
  <c r="U37" i="16"/>
  <c r="U38" i="16"/>
  <c r="U39" i="16"/>
  <c r="U40" i="16"/>
  <c r="U41" i="16"/>
  <c r="U42" i="16"/>
  <c r="U43" i="16"/>
  <c r="U44" i="16"/>
  <c r="U45" i="16"/>
  <c r="U46" i="16"/>
  <c r="U47" i="16"/>
  <c r="U48" i="16"/>
  <c r="U36" i="16"/>
  <c r="U23" i="16"/>
  <c r="U24" i="16"/>
  <c r="U25" i="16"/>
  <c r="U26" i="16"/>
  <c r="U27" i="16"/>
  <c r="U28" i="16"/>
  <c r="U29" i="16"/>
  <c r="U30" i="16"/>
  <c r="U31" i="16"/>
  <c r="U32" i="16"/>
  <c r="U33" i="16"/>
  <c r="U34" i="16"/>
  <c r="U22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8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190" i="16"/>
  <c r="Q191" i="16"/>
  <c r="Q192" i="16"/>
  <c r="Q193" i="16"/>
  <c r="Q194" i="16"/>
  <c r="Q195" i="16"/>
  <c r="Q196" i="16"/>
  <c r="Q197" i="16"/>
  <c r="Q198" i="16"/>
  <c r="Q199" i="16"/>
  <c r="Q200" i="16"/>
  <c r="Q201" i="16"/>
  <c r="Q202" i="16"/>
  <c r="Q177" i="16"/>
  <c r="Q178" i="16"/>
  <c r="Q179" i="16"/>
  <c r="Q180" i="16"/>
  <c r="Q181" i="16"/>
  <c r="Q182" i="16"/>
  <c r="Q183" i="16"/>
  <c r="Q184" i="16"/>
  <c r="Q185" i="16"/>
  <c r="Q186" i="16"/>
  <c r="Q187" i="16"/>
  <c r="Q188" i="16"/>
  <c r="Q176" i="16"/>
  <c r="Q163" i="16"/>
  <c r="Q164" i="16"/>
  <c r="Q165" i="16"/>
  <c r="Q166" i="16"/>
  <c r="Q167" i="16"/>
  <c r="Q168" i="16"/>
  <c r="Q169" i="16"/>
  <c r="Q170" i="16"/>
  <c r="Q171" i="16"/>
  <c r="Q172" i="16"/>
  <c r="Q173" i="16"/>
  <c r="Q174" i="16"/>
  <c r="Q162" i="16"/>
  <c r="Q149" i="16"/>
  <c r="Q150" i="16"/>
  <c r="Q151" i="16"/>
  <c r="Q152" i="16"/>
  <c r="Q153" i="16"/>
  <c r="Q154" i="16"/>
  <c r="Q155" i="16"/>
  <c r="Q156" i="16"/>
  <c r="Q157" i="16"/>
  <c r="Q158" i="16"/>
  <c r="Q159" i="16"/>
  <c r="Q160" i="16"/>
  <c r="Q148" i="16"/>
  <c r="Q135" i="16"/>
  <c r="Q136" i="16"/>
  <c r="Q137" i="16"/>
  <c r="Q138" i="16"/>
  <c r="Q139" i="16"/>
  <c r="Q140" i="16"/>
  <c r="Q141" i="16"/>
  <c r="Q142" i="16"/>
  <c r="Q143" i="16"/>
  <c r="Q144" i="16"/>
  <c r="Q145" i="16"/>
  <c r="Q146" i="16"/>
  <c r="Q134" i="16"/>
  <c r="Q121" i="16"/>
  <c r="Q122" i="16"/>
  <c r="Q123" i="16"/>
  <c r="Q124" i="16"/>
  <c r="Q125" i="16"/>
  <c r="Q126" i="16"/>
  <c r="Q127" i="16"/>
  <c r="Q128" i="16"/>
  <c r="Q129" i="16"/>
  <c r="Q130" i="16"/>
  <c r="Q131" i="16"/>
  <c r="Q132" i="16"/>
  <c r="Q120" i="16"/>
  <c r="Q107" i="16"/>
  <c r="Q108" i="16"/>
  <c r="Q109" i="16"/>
  <c r="Q110" i="16"/>
  <c r="Q111" i="16"/>
  <c r="Q112" i="16"/>
  <c r="Q113" i="16"/>
  <c r="Q114" i="16"/>
  <c r="Q115" i="16"/>
  <c r="Q116" i="16"/>
  <c r="Q117" i="16"/>
  <c r="Q118" i="16"/>
  <c r="Q106" i="16"/>
  <c r="Q93" i="16"/>
  <c r="Q94" i="16"/>
  <c r="Q95" i="16"/>
  <c r="Q96" i="16"/>
  <c r="Q97" i="16"/>
  <c r="Q98" i="16"/>
  <c r="Q99" i="16"/>
  <c r="Q100" i="16"/>
  <c r="Q101" i="16"/>
  <c r="Q102" i="16"/>
  <c r="Q103" i="16"/>
  <c r="Q104" i="16"/>
  <c r="Q92" i="16"/>
  <c r="Q79" i="16"/>
  <c r="Q80" i="16"/>
  <c r="Q81" i="16"/>
  <c r="Q82" i="16"/>
  <c r="Q83" i="16"/>
  <c r="Q84" i="16"/>
  <c r="Q85" i="16"/>
  <c r="Q86" i="16"/>
  <c r="Q87" i="16"/>
  <c r="Q88" i="16"/>
  <c r="Q89" i="16"/>
  <c r="Q90" i="16"/>
  <c r="Q78" i="16"/>
  <c r="Q65" i="16"/>
  <c r="Q66" i="16"/>
  <c r="Q67" i="16"/>
  <c r="Q68" i="16"/>
  <c r="Q69" i="16"/>
  <c r="Q70" i="16"/>
  <c r="Q71" i="16"/>
  <c r="Q72" i="16"/>
  <c r="Q73" i="16"/>
  <c r="Q74" i="16"/>
  <c r="Q75" i="16"/>
  <c r="Q76" i="16"/>
  <c r="Q64" i="16"/>
  <c r="Q51" i="16"/>
  <c r="Q52" i="16"/>
  <c r="Q53" i="16"/>
  <c r="Q54" i="16"/>
  <c r="Q55" i="16"/>
  <c r="Q56" i="16"/>
  <c r="Q57" i="16"/>
  <c r="Q58" i="16"/>
  <c r="Q59" i="16"/>
  <c r="Q60" i="16"/>
  <c r="Q61" i="16"/>
  <c r="Q62" i="16"/>
  <c r="Q50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36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22" i="16"/>
  <c r="Q9" i="16"/>
  <c r="Q10" i="16"/>
  <c r="Q11" i="16"/>
  <c r="Q12" i="16"/>
  <c r="Q13" i="16"/>
  <c r="Q14" i="16"/>
  <c r="Q15" i="16"/>
  <c r="Q16" i="16"/>
  <c r="Q17" i="16"/>
  <c r="Q18" i="16"/>
  <c r="Q19" i="16"/>
  <c r="Q20" i="16"/>
  <c r="Q8" i="16"/>
  <c r="C48" i="15"/>
  <c r="D48" i="15"/>
  <c r="C49" i="15"/>
  <c r="D49" i="15"/>
  <c r="F49" i="15" s="1"/>
  <c r="C50" i="15"/>
  <c r="F50" i="15" s="1"/>
  <c r="D50" i="15"/>
  <c r="C51" i="15"/>
  <c r="F51" i="15" s="1"/>
  <c r="D51" i="15"/>
  <c r="C52" i="15"/>
  <c r="D52" i="15"/>
  <c r="F52" i="15" s="1"/>
  <c r="C53" i="15"/>
  <c r="D53" i="15"/>
  <c r="F53" i="15" s="1"/>
  <c r="C54" i="15"/>
  <c r="D54" i="15"/>
  <c r="C55" i="15"/>
  <c r="D55" i="15"/>
  <c r="F55" i="15" s="1"/>
  <c r="C56" i="15"/>
  <c r="D56" i="15"/>
  <c r="C57" i="15"/>
  <c r="D57" i="15"/>
  <c r="F57" i="15" s="1"/>
  <c r="C58" i="15"/>
  <c r="F58" i="15" s="1"/>
  <c r="D58" i="15"/>
  <c r="C59" i="15"/>
  <c r="F59" i="15" s="1"/>
  <c r="D59" i="15"/>
  <c r="C60" i="15"/>
  <c r="D60" i="15"/>
  <c r="F60" i="15" s="1"/>
  <c r="C61" i="15"/>
  <c r="D61" i="15"/>
  <c r="F61" i="15" s="1"/>
  <c r="F54" i="15"/>
  <c r="F56" i="15"/>
  <c r="F48" i="15"/>
  <c r="M28" i="15"/>
  <c r="N28" i="15"/>
  <c r="M29" i="15"/>
  <c r="N29" i="15"/>
  <c r="M30" i="15"/>
  <c r="N30" i="15"/>
  <c r="M31" i="15"/>
  <c r="N31" i="15"/>
  <c r="M32" i="15"/>
  <c r="N32" i="15"/>
  <c r="M33" i="15"/>
  <c r="N33" i="15"/>
  <c r="M34" i="15"/>
  <c r="N34" i="15"/>
  <c r="M35" i="15"/>
  <c r="N35" i="15"/>
  <c r="M36" i="15"/>
  <c r="N36" i="15"/>
  <c r="M37" i="15"/>
  <c r="N37" i="15"/>
  <c r="M38" i="15"/>
  <c r="N38" i="15"/>
  <c r="M39" i="15"/>
  <c r="N39" i="15"/>
  <c r="M40" i="15"/>
  <c r="N40" i="15"/>
  <c r="I38" i="15"/>
  <c r="C41" i="15"/>
  <c r="I31" i="15" s="1"/>
  <c r="D41" i="15"/>
  <c r="J33" i="15" s="1"/>
  <c r="B41" i="15"/>
  <c r="L41" i="15" s="1"/>
  <c r="F29" i="15"/>
  <c r="F30" i="15"/>
  <c r="F31" i="15"/>
  <c r="F32" i="15"/>
  <c r="F33" i="15"/>
  <c r="F34" i="15"/>
  <c r="F35" i="15"/>
  <c r="F36" i="15"/>
  <c r="F37" i="15"/>
  <c r="F38" i="15"/>
  <c r="F39" i="15"/>
  <c r="F40" i="15"/>
  <c r="F2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8" i="15"/>
  <c r="M8" i="15"/>
  <c r="N8" i="15"/>
  <c r="M9" i="15"/>
  <c r="N9" i="15"/>
  <c r="M10" i="15"/>
  <c r="N10" i="15"/>
  <c r="M11" i="15"/>
  <c r="N11" i="15"/>
  <c r="M12" i="15"/>
  <c r="N12" i="15"/>
  <c r="M13" i="15"/>
  <c r="N13" i="15"/>
  <c r="M14" i="15"/>
  <c r="N14" i="15"/>
  <c r="M15" i="15"/>
  <c r="N15" i="15"/>
  <c r="M16" i="15"/>
  <c r="N16" i="15"/>
  <c r="M17" i="15"/>
  <c r="N17" i="15"/>
  <c r="M18" i="15"/>
  <c r="N18" i="15"/>
  <c r="M19" i="15"/>
  <c r="N19" i="15"/>
  <c r="M20" i="15"/>
  <c r="N20" i="15"/>
  <c r="I9" i="15"/>
  <c r="I11" i="15"/>
  <c r="I12" i="15"/>
  <c r="I15" i="15"/>
  <c r="I16" i="15"/>
  <c r="I17" i="15"/>
  <c r="I19" i="15"/>
  <c r="I20" i="15"/>
  <c r="I8" i="15"/>
  <c r="C21" i="15"/>
  <c r="M21" i="15" s="1"/>
  <c r="D21" i="15"/>
  <c r="N21" i="15" s="1"/>
  <c r="B21" i="15"/>
  <c r="C48" i="14"/>
  <c r="F48" i="14" s="1"/>
  <c r="D48" i="14"/>
  <c r="C49" i="14"/>
  <c r="D49" i="14"/>
  <c r="C50" i="14"/>
  <c r="D50" i="14"/>
  <c r="C51" i="14"/>
  <c r="D51" i="14"/>
  <c r="F51" i="14" s="1"/>
  <c r="C52" i="14"/>
  <c r="D52" i="14"/>
  <c r="C53" i="14"/>
  <c r="D53" i="14"/>
  <c r="C54" i="14"/>
  <c r="D54" i="14"/>
  <c r="F54" i="14" s="1"/>
  <c r="C55" i="14"/>
  <c r="D55" i="14"/>
  <c r="F55" i="14" s="1"/>
  <c r="C56" i="14"/>
  <c r="F56" i="14" s="1"/>
  <c r="D56" i="14"/>
  <c r="C57" i="14"/>
  <c r="D57" i="14"/>
  <c r="C58" i="14"/>
  <c r="D58" i="14"/>
  <c r="C59" i="14"/>
  <c r="D59" i="14"/>
  <c r="F59" i="14" s="1"/>
  <c r="C60" i="14"/>
  <c r="D60" i="14"/>
  <c r="C61" i="14"/>
  <c r="D61" i="14"/>
  <c r="F49" i="14"/>
  <c r="F50" i="14"/>
  <c r="F52" i="14"/>
  <c r="F53" i="14"/>
  <c r="F57" i="14"/>
  <c r="F58" i="14"/>
  <c r="F60" i="14"/>
  <c r="F61" i="14"/>
  <c r="M28" i="14"/>
  <c r="N28" i="14"/>
  <c r="M29" i="14"/>
  <c r="N29" i="14"/>
  <c r="M30" i="14"/>
  <c r="N30" i="14"/>
  <c r="M31" i="14"/>
  <c r="N31" i="14"/>
  <c r="M32" i="14"/>
  <c r="N32" i="14"/>
  <c r="M33" i="14"/>
  <c r="N33" i="14"/>
  <c r="M34" i="14"/>
  <c r="N34" i="14"/>
  <c r="M35" i="14"/>
  <c r="N35" i="14"/>
  <c r="M36" i="14"/>
  <c r="N36" i="14"/>
  <c r="M37" i="14"/>
  <c r="N37" i="14"/>
  <c r="M38" i="14"/>
  <c r="N38" i="14"/>
  <c r="M39" i="14"/>
  <c r="N39" i="14"/>
  <c r="M40" i="14"/>
  <c r="N40" i="14"/>
  <c r="M41" i="14"/>
  <c r="N41" i="14"/>
  <c r="I41" i="14"/>
  <c r="J41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28" i="14"/>
  <c r="C41" i="14"/>
  <c r="D41" i="14"/>
  <c r="B41" i="14"/>
  <c r="C21" i="14"/>
  <c r="I15" i="14" s="1"/>
  <c r="D21" i="14"/>
  <c r="N21" i="14" s="1"/>
  <c r="B21" i="14"/>
  <c r="I14" i="14"/>
  <c r="I16" i="14"/>
  <c r="I19" i="14"/>
  <c r="I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8" i="14"/>
  <c r="M8" i="14"/>
  <c r="N8" i="14"/>
  <c r="M9" i="14"/>
  <c r="N9" i="14"/>
  <c r="M10" i="14"/>
  <c r="N10" i="14"/>
  <c r="M11" i="14"/>
  <c r="N11" i="14"/>
  <c r="M12" i="14"/>
  <c r="N12" i="14"/>
  <c r="M13" i="14"/>
  <c r="N13" i="14"/>
  <c r="M14" i="14"/>
  <c r="N14" i="14"/>
  <c r="M15" i="14"/>
  <c r="N15" i="14"/>
  <c r="M16" i="14"/>
  <c r="N16" i="14"/>
  <c r="M17" i="14"/>
  <c r="N17" i="14"/>
  <c r="M18" i="14"/>
  <c r="N18" i="14"/>
  <c r="M19" i="14"/>
  <c r="N19" i="14"/>
  <c r="M20" i="14"/>
  <c r="N20" i="14"/>
  <c r="M21" i="14"/>
  <c r="C48" i="13"/>
  <c r="D48" i="13"/>
  <c r="C49" i="13"/>
  <c r="D49" i="13"/>
  <c r="C50" i="13"/>
  <c r="D50" i="13"/>
  <c r="C51" i="13"/>
  <c r="D51" i="13"/>
  <c r="F51" i="13" s="1"/>
  <c r="C52" i="13"/>
  <c r="D52" i="13"/>
  <c r="C53" i="13"/>
  <c r="D53" i="13"/>
  <c r="C54" i="13"/>
  <c r="D54" i="13"/>
  <c r="C55" i="13"/>
  <c r="D55" i="13"/>
  <c r="F55" i="13" s="1"/>
  <c r="C56" i="13"/>
  <c r="D56" i="13"/>
  <c r="F56" i="13" s="1"/>
  <c r="C57" i="13"/>
  <c r="D57" i="13"/>
  <c r="C58" i="13"/>
  <c r="D58" i="13"/>
  <c r="C59" i="13"/>
  <c r="D59" i="13"/>
  <c r="F59" i="13" s="1"/>
  <c r="C60" i="13"/>
  <c r="D60" i="13"/>
  <c r="C61" i="13"/>
  <c r="D61" i="13"/>
  <c r="F49" i="13"/>
  <c r="F50" i="13"/>
  <c r="F52" i="13"/>
  <c r="F53" i="13"/>
  <c r="F54" i="13"/>
  <c r="F57" i="13"/>
  <c r="F58" i="13"/>
  <c r="F60" i="13"/>
  <c r="F61" i="13"/>
  <c r="F48" i="13"/>
  <c r="M28" i="13"/>
  <c r="N28" i="13"/>
  <c r="M29" i="13"/>
  <c r="N29" i="13"/>
  <c r="M30" i="13"/>
  <c r="N30" i="13"/>
  <c r="M31" i="13"/>
  <c r="N31" i="13"/>
  <c r="M32" i="13"/>
  <c r="N32" i="13"/>
  <c r="M33" i="13"/>
  <c r="N33" i="13"/>
  <c r="M34" i="13"/>
  <c r="N34" i="13"/>
  <c r="M35" i="13"/>
  <c r="N35" i="13"/>
  <c r="M36" i="13"/>
  <c r="N36" i="13"/>
  <c r="M37" i="13"/>
  <c r="N37" i="13"/>
  <c r="M38" i="13"/>
  <c r="N38" i="13"/>
  <c r="M39" i="13"/>
  <c r="N39" i="13"/>
  <c r="M40" i="13"/>
  <c r="N40" i="13"/>
  <c r="M41" i="13"/>
  <c r="N41" i="13"/>
  <c r="J41" i="13"/>
  <c r="I41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28" i="13"/>
  <c r="C41" i="13"/>
  <c r="D41" i="13"/>
  <c r="B41" i="13"/>
  <c r="C21" i="13"/>
  <c r="D21" i="13"/>
  <c r="B21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8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C48" i="11"/>
  <c r="D48" i="11"/>
  <c r="C49" i="11"/>
  <c r="D49" i="11"/>
  <c r="F49" i="11" s="1"/>
  <c r="C50" i="11"/>
  <c r="D50" i="11"/>
  <c r="C51" i="11"/>
  <c r="D51" i="11"/>
  <c r="F51" i="11" s="1"/>
  <c r="C52" i="11"/>
  <c r="D52" i="11"/>
  <c r="C53" i="11"/>
  <c r="D53" i="11"/>
  <c r="F53" i="11" s="1"/>
  <c r="C54" i="11"/>
  <c r="D54" i="11"/>
  <c r="C55" i="11"/>
  <c r="D55" i="11"/>
  <c r="F55" i="11" s="1"/>
  <c r="C56" i="11"/>
  <c r="D56" i="11"/>
  <c r="C57" i="11"/>
  <c r="D57" i="11"/>
  <c r="F57" i="11" s="1"/>
  <c r="C58" i="11"/>
  <c r="D58" i="11"/>
  <c r="C59" i="11"/>
  <c r="D59" i="11"/>
  <c r="F59" i="11" s="1"/>
  <c r="C60" i="11"/>
  <c r="D60" i="11"/>
  <c r="C61" i="11"/>
  <c r="D61" i="11"/>
  <c r="F61" i="11" s="1"/>
  <c r="F50" i="11"/>
  <c r="F52" i="11"/>
  <c r="F54" i="11"/>
  <c r="F56" i="11"/>
  <c r="F58" i="11"/>
  <c r="F60" i="11"/>
  <c r="F4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28" i="11"/>
  <c r="C41" i="11"/>
  <c r="D41" i="11"/>
  <c r="N41" i="11" s="1"/>
  <c r="B41" i="11"/>
  <c r="M28" i="11"/>
  <c r="N28" i="11"/>
  <c r="M29" i="11"/>
  <c r="N29" i="11"/>
  <c r="M30" i="11"/>
  <c r="N30" i="11"/>
  <c r="M31" i="11"/>
  <c r="N31" i="11"/>
  <c r="M32" i="11"/>
  <c r="N32" i="11"/>
  <c r="M33" i="11"/>
  <c r="N33" i="11"/>
  <c r="M34" i="11"/>
  <c r="N34" i="11"/>
  <c r="M35" i="11"/>
  <c r="N35" i="11"/>
  <c r="M36" i="11"/>
  <c r="N36" i="11"/>
  <c r="M37" i="11"/>
  <c r="N37" i="11"/>
  <c r="M38" i="11"/>
  <c r="N38" i="11"/>
  <c r="M39" i="11"/>
  <c r="N39" i="11"/>
  <c r="M40" i="11"/>
  <c r="N40" i="11"/>
  <c r="M41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8" i="11"/>
  <c r="I21" i="11"/>
  <c r="J21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8" i="11"/>
  <c r="C21" i="11"/>
  <c r="D21" i="11"/>
  <c r="N21" i="11" s="1"/>
  <c r="B21" i="11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48" i="10"/>
  <c r="C48" i="10"/>
  <c r="D48" i="10"/>
  <c r="C49" i="10"/>
  <c r="D49" i="10"/>
  <c r="C50" i="10"/>
  <c r="D50" i="10"/>
  <c r="C51" i="10"/>
  <c r="D51" i="10"/>
  <c r="C52" i="10"/>
  <c r="D52" i="10"/>
  <c r="C53" i="10"/>
  <c r="D53" i="10"/>
  <c r="C54" i="10"/>
  <c r="D54" i="10"/>
  <c r="C55" i="10"/>
  <c r="D55" i="10"/>
  <c r="C56" i="10"/>
  <c r="D56" i="10"/>
  <c r="C57" i="10"/>
  <c r="D57" i="10"/>
  <c r="C58" i="10"/>
  <c r="D58" i="10"/>
  <c r="C59" i="10"/>
  <c r="D59" i="10"/>
  <c r="C60" i="10"/>
  <c r="D60" i="10"/>
  <c r="C61" i="10"/>
  <c r="D61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2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28" i="10"/>
  <c r="I41" i="10"/>
  <c r="J41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28" i="10"/>
  <c r="C41" i="10"/>
  <c r="D41" i="10"/>
  <c r="B41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8" i="10"/>
  <c r="I21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8" i="10"/>
  <c r="C21" i="10"/>
  <c r="D21" i="10"/>
  <c r="B21" i="10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48" i="9"/>
  <c r="C48" i="9"/>
  <c r="D48" i="9"/>
  <c r="C49" i="9"/>
  <c r="D49" i="9"/>
  <c r="C50" i="9"/>
  <c r="D50" i="9"/>
  <c r="C51" i="9"/>
  <c r="D51" i="9"/>
  <c r="C52" i="9"/>
  <c r="D52" i="9"/>
  <c r="C53" i="9"/>
  <c r="D53" i="9"/>
  <c r="C54" i="9"/>
  <c r="D54" i="9"/>
  <c r="C55" i="9"/>
  <c r="D55" i="9"/>
  <c r="C56" i="9"/>
  <c r="D56" i="9"/>
  <c r="C57" i="9"/>
  <c r="D57" i="9"/>
  <c r="C58" i="9"/>
  <c r="D58" i="9"/>
  <c r="C59" i="9"/>
  <c r="D59" i="9"/>
  <c r="C60" i="9"/>
  <c r="D60" i="9"/>
  <c r="C61" i="9"/>
  <c r="D61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28" i="9"/>
  <c r="I33" i="9"/>
  <c r="I34" i="9"/>
  <c r="I35" i="9"/>
  <c r="I28" i="9"/>
  <c r="F29" i="9"/>
  <c r="F30" i="9"/>
  <c r="F31" i="9"/>
  <c r="F32" i="9"/>
  <c r="F33" i="9"/>
  <c r="F34" i="9"/>
  <c r="F35" i="9"/>
  <c r="F36" i="9"/>
  <c r="F37" i="9"/>
  <c r="F38" i="9"/>
  <c r="F39" i="9"/>
  <c r="F40" i="9"/>
  <c r="F28" i="9"/>
  <c r="C41" i="9"/>
  <c r="I29" i="9" s="1"/>
  <c r="D41" i="9"/>
  <c r="F41" i="9" s="1"/>
  <c r="B41" i="9"/>
  <c r="H40" i="9" s="1"/>
  <c r="M9" i="9"/>
  <c r="M10" i="9"/>
  <c r="M11" i="9"/>
  <c r="M12" i="9"/>
  <c r="M13" i="9"/>
  <c r="M14" i="9"/>
  <c r="M15" i="9"/>
  <c r="M16" i="9"/>
  <c r="M17" i="9"/>
  <c r="M18" i="9"/>
  <c r="M19" i="9"/>
  <c r="M20" i="9"/>
  <c r="M8" i="9"/>
  <c r="C21" i="9"/>
  <c r="I13" i="9" s="1"/>
  <c r="D21" i="9"/>
  <c r="B21" i="9"/>
  <c r="H14" i="9" s="1"/>
  <c r="F9" i="9"/>
  <c r="F10" i="9"/>
  <c r="F11" i="9"/>
  <c r="F12" i="9"/>
  <c r="F13" i="9"/>
  <c r="F14" i="9"/>
  <c r="F15" i="9"/>
  <c r="F16" i="9"/>
  <c r="F17" i="9"/>
  <c r="F18" i="9"/>
  <c r="F19" i="9"/>
  <c r="F20" i="9"/>
  <c r="F8" i="9"/>
  <c r="F54" i="8"/>
  <c r="F55" i="8"/>
  <c r="C48" i="8"/>
  <c r="F48" i="8" s="1"/>
  <c r="D48" i="8"/>
  <c r="C49" i="8"/>
  <c r="D49" i="8"/>
  <c r="F49" i="8" s="1"/>
  <c r="C50" i="8"/>
  <c r="D50" i="8"/>
  <c r="F50" i="8" s="1"/>
  <c r="C51" i="8"/>
  <c r="D51" i="8"/>
  <c r="F51" i="8" s="1"/>
  <c r="C52" i="8"/>
  <c r="D52" i="8"/>
  <c r="F52" i="8" s="1"/>
  <c r="C53" i="8"/>
  <c r="D53" i="8"/>
  <c r="F53" i="8" s="1"/>
  <c r="C54" i="8"/>
  <c r="D54" i="8"/>
  <c r="C55" i="8"/>
  <c r="D55" i="8"/>
  <c r="C56" i="8"/>
  <c r="D56" i="8"/>
  <c r="F56" i="8" s="1"/>
  <c r="C57" i="8"/>
  <c r="D57" i="8"/>
  <c r="F57" i="8" s="1"/>
  <c r="C58" i="8"/>
  <c r="D58" i="8"/>
  <c r="F58" i="8" s="1"/>
  <c r="C59" i="8"/>
  <c r="D59" i="8"/>
  <c r="F59" i="8" s="1"/>
  <c r="C60" i="8"/>
  <c r="D60" i="8"/>
  <c r="F60" i="8" s="1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28" i="8"/>
  <c r="I33" i="8"/>
  <c r="I28" i="8"/>
  <c r="F29" i="8"/>
  <c r="F30" i="8"/>
  <c r="F31" i="8"/>
  <c r="F32" i="8"/>
  <c r="F33" i="8"/>
  <c r="F34" i="8"/>
  <c r="F35" i="8"/>
  <c r="F36" i="8"/>
  <c r="F37" i="8"/>
  <c r="F38" i="8"/>
  <c r="F39" i="8"/>
  <c r="F40" i="8"/>
  <c r="F28" i="8"/>
  <c r="C41" i="8"/>
  <c r="C61" i="8" s="1"/>
  <c r="D41" i="8"/>
  <c r="D61" i="8" s="1"/>
  <c r="F61" i="8" s="1"/>
  <c r="B41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8" i="8"/>
  <c r="I13" i="8"/>
  <c r="I15" i="8"/>
  <c r="I16" i="8"/>
  <c r="I8" i="8"/>
  <c r="F9" i="8"/>
  <c r="F10" i="8"/>
  <c r="F11" i="8"/>
  <c r="F12" i="8"/>
  <c r="F13" i="8"/>
  <c r="F14" i="8"/>
  <c r="F15" i="8"/>
  <c r="F16" i="8"/>
  <c r="F17" i="8"/>
  <c r="F18" i="8"/>
  <c r="F19" i="8"/>
  <c r="F20" i="8"/>
  <c r="F8" i="8"/>
  <c r="C21" i="8"/>
  <c r="I9" i="8" s="1"/>
  <c r="D21" i="8"/>
  <c r="F21" i="8" s="1"/>
  <c r="B21" i="8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48" i="7"/>
  <c r="C48" i="7"/>
  <c r="D48" i="7"/>
  <c r="C49" i="7"/>
  <c r="D49" i="7"/>
  <c r="C50" i="7"/>
  <c r="D50" i="7"/>
  <c r="C51" i="7"/>
  <c r="D51" i="7"/>
  <c r="C52" i="7"/>
  <c r="D52" i="7"/>
  <c r="C53" i="7"/>
  <c r="D53" i="7"/>
  <c r="C54" i="7"/>
  <c r="D54" i="7"/>
  <c r="C55" i="7"/>
  <c r="D55" i="7"/>
  <c r="C56" i="7"/>
  <c r="D56" i="7"/>
  <c r="C57" i="7"/>
  <c r="D57" i="7"/>
  <c r="C58" i="7"/>
  <c r="D58" i="7"/>
  <c r="C59" i="7"/>
  <c r="D59" i="7"/>
  <c r="C60" i="7"/>
  <c r="D60" i="7"/>
  <c r="C61" i="7"/>
  <c r="D61" i="7"/>
  <c r="M29" i="7"/>
  <c r="M30" i="7"/>
  <c r="M31" i="7"/>
  <c r="M32" i="7"/>
  <c r="M33" i="7"/>
  <c r="M34" i="7"/>
  <c r="M35" i="7"/>
  <c r="M36" i="7"/>
  <c r="M37" i="7"/>
  <c r="M38" i="7"/>
  <c r="M39" i="7"/>
  <c r="M40" i="7"/>
  <c r="C41" i="7"/>
  <c r="I35" i="7" s="1"/>
  <c r="D41" i="7"/>
  <c r="B41" i="7"/>
  <c r="M2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8" i="7"/>
  <c r="J21" i="7"/>
  <c r="I21" i="7"/>
  <c r="I9" i="7"/>
  <c r="I10" i="7"/>
  <c r="I11" i="7"/>
  <c r="I12" i="7"/>
  <c r="I13" i="7"/>
  <c r="I14" i="7"/>
  <c r="I15" i="7"/>
  <c r="I16" i="7"/>
  <c r="I17" i="7"/>
  <c r="I18" i="7"/>
  <c r="I19" i="7"/>
  <c r="I20" i="7"/>
  <c r="I8" i="7"/>
  <c r="C21" i="7"/>
  <c r="D21" i="7"/>
  <c r="B21" i="7"/>
  <c r="F49" i="6"/>
  <c r="F50" i="6"/>
  <c r="F51" i="6"/>
  <c r="F52" i="6"/>
  <c r="F53" i="6"/>
  <c r="F54" i="6"/>
  <c r="F55" i="6"/>
  <c r="F56" i="6"/>
  <c r="F57" i="6"/>
  <c r="F59" i="6"/>
  <c r="F60" i="6"/>
  <c r="F61" i="6"/>
  <c r="F48" i="6"/>
  <c r="C48" i="6"/>
  <c r="D48" i="6"/>
  <c r="C49" i="6"/>
  <c r="D49" i="6"/>
  <c r="C50" i="6"/>
  <c r="D50" i="6"/>
  <c r="C51" i="6"/>
  <c r="D51" i="6"/>
  <c r="C52" i="6"/>
  <c r="D52" i="6"/>
  <c r="C53" i="6"/>
  <c r="D53" i="6"/>
  <c r="C54" i="6"/>
  <c r="D54" i="6"/>
  <c r="C55" i="6"/>
  <c r="D55" i="6"/>
  <c r="C56" i="6"/>
  <c r="D56" i="6"/>
  <c r="C57" i="6"/>
  <c r="D57" i="6"/>
  <c r="C59" i="6"/>
  <c r="D59" i="6"/>
  <c r="C60" i="6"/>
  <c r="D60" i="6"/>
  <c r="C61" i="6"/>
  <c r="D61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28" i="6"/>
  <c r="I41" i="6"/>
  <c r="I29" i="6"/>
  <c r="I30" i="6"/>
  <c r="I31" i="6"/>
  <c r="I32" i="6"/>
  <c r="I33" i="6"/>
  <c r="I34" i="6"/>
  <c r="I35" i="6"/>
  <c r="I36" i="6"/>
  <c r="I37" i="6"/>
  <c r="I38" i="6"/>
  <c r="I39" i="6"/>
  <c r="I40" i="6"/>
  <c r="I28" i="6"/>
  <c r="F29" i="6"/>
  <c r="F30" i="6"/>
  <c r="F31" i="6"/>
  <c r="F32" i="6"/>
  <c r="F33" i="6"/>
  <c r="F34" i="6"/>
  <c r="F35" i="6"/>
  <c r="F36" i="6"/>
  <c r="F37" i="6"/>
  <c r="F39" i="6"/>
  <c r="F40" i="6"/>
  <c r="F41" i="6"/>
  <c r="F28" i="6"/>
  <c r="C41" i="6"/>
  <c r="D41" i="6"/>
  <c r="B41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8" i="6"/>
  <c r="I21" i="6"/>
  <c r="I9" i="6"/>
  <c r="I10" i="6"/>
  <c r="I11" i="6"/>
  <c r="I12" i="6"/>
  <c r="I13" i="6"/>
  <c r="I14" i="6"/>
  <c r="I15" i="6"/>
  <c r="I16" i="6"/>
  <c r="I17" i="6"/>
  <c r="I18" i="6"/>
  <c r="I19" i="6"/>
  <c r="I20" i="6"/>
  <c r="I8" i="6"/>
  <c r="F9" i="6"/>
  <c r="F10" i="6"/>
  <c r="F11" i="6"/>
  <c r="F12" i="6"/>
  <c r="F13" i="6"/>
  <c r="F14" i="6"/>
  <c r="F15" i="6"/>
  <c r="F16" i="6"/>
  <c r="F17" i="6"/>
  <c r="F19" i="6"/>
  <c r="F20" i="6"/>
  <c r="F21" i="6"/>
  <c r="F8" i="6"/>
  <c r="C21" i="6"/>
  <c r="D21" i="6"/>
  <c r="B21" i="6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48" i="5"/>
  <c r="C48" i="5"/>
  <c r="D48" i="5"/>
  <c r="C49" i="5"/>
  <c r="D49" i="5"/>
  <c r="C50" i="5"/>
  <c r="D50" i="5"/>
  <c r="C51" i="5"/>
  <c r="D51" i="5"/>
  <c r="C52" i="5"/>
  <c r="D52" i="5"/>
  <c r="C53" i="5"/>
  <c r="D53" i="5"/>
  <c r="C54" i="5"/>
  <c r="D54" i="5"/>
  <c r="C55" i="5"/>
  <c r="D55" i="5"/>
  <c r="C56" i="5"/>
  <c r="D56" i="5"/>
  <c r="C57" i="5"/>
  <c r="D57" i="5"/>
  <c r="C58" i="5"/>
  <c r="D58" i="5"/>
  <c r="C59" i="5"/>
  <c r="D59" i="5"/>
  <c r="C60" i="5"/>
  <c r="D60" i="5"/>
  <c r="C61" i="5"/>
  <c r="D61" i="5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28" i="4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28" i="5"/>
  <c r="I41" i="5"/>
  <c r="I29" i="5"/>
  <c r="I30" i="5"/>
  <c r="I31" i="5"/>
  <c r="I32" i="5"/>
  <c r="I33" i="5"/>
  <c r="I34" i="5"/>
  <c r="I35" i="5"/>
  <c r="I36" i="5"/>
  <c r="I37" i="5"/>
  <c r="I38" i="5"/>
  <c r="I39" i="5"/>
  <c r="I40" i="5"/>
  <c r="I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28" i="5"/>
  <c r="C41" i="5"/>
  <c r="D41" i="5"/>
  <c r="B41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8" i="5"/>
  <c r="I21" i="5"/>
  <c r="I9" i="5"/>
  <c r="I10" i="5"/>
  <c r="I11" i="5"/>
  <c r="I12" i="5"/>
  <c r="I13" i="5"/>
  <c r="I14" i="5"/>
  <c r="I15" i="5"/>
  <c r="I16" i="5"/>
  <c r="I17" i="5"/>
  <c r="I18" i="5"/>
  <c r="I19" i="5"/>
  <c r="I20" i="5"/>
  <c r="I8" i="5"/>
  <c r="F21" i="5"/>
  <c r="F9" i="5"/>
  <c r="F10" i="5"/>
  <c r="F11" i="5"/>
  <c r="F12" i="5"/>
  <c r="F13" i="5"/>
  <c r="F14" i="5"/>
  <c r="F15" i="5"/>
  <c r="F16" i="5"/>
  <c r="F17" i="5"/>
  <c r="F18" i="5"/>
  <c r="F19" i="5"/>
  <c r="F20" i="5"/>
  <c r="F8" i="5"/>
  <c r="C21" i="5"/>
  <c r="D21" i="5"/>
  <c r="B21" i="5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48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I41" i="4"/>
  <c r="I29" i="4"/>
  <c r="I30" i="4"/>
  <c r="I31" i="4"/>
  <c r="I32" i="4"/>
  <c r="I33" i="4"/>
  <c r="I34" i="4"/>
  <c r="I35" i="4"/>
  <c r="I36" i="4"/>
  <c r="I37" i="4"/>
  <c r="I38" i="4"/>
  <c r="I39" i="4"/>
  <c r="I40" i="4"/>
  <c r="I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28" i="4"/>
  <c r="C41" i="4"/>
  <c r="D41" i="4"/>
  <c r="B41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8" i="4"/>
  <c r="I21" i="4"/>
  <c r="J21" i="4"/>
  <c r="I9" i="4"/>
  <c r="I10" i="4"/>
  <c r="I11" i="4"/>
  <c r="I12" i="4"/>
  <c r="I13" i="4"/>
  <c r="I14" i="4"/>
  <c r="I15" i="4"/>
  <c r="I16" i="4"/>
  <c r="I17" i="4"/>
  <c r="I18" i="4"/>
  <c r="I19" i="4"/>
  <c r="I20" i="4"/>
  <c r="I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8" i="4"/>
  <c r="C21" i="4"/>
  <c r="D21" i="4"/>
  <c r="B21" i="4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28" i="3"/>
  <c r="I41" i="3"/>
  <c r="I29" i="3"/>
  <c r="I30" i="3"/>
  <c r="I31" i="3"/>
  <c r="I32" i="3"/>
  <c r="I33" i="3"/>
  <c r="I34" i="3"/>
  <c r="I35" i="3"/>
  <c r="I36" i="3"/>
  <c r="I37" i="3"/>
  <c r="I38" i="3"/>
  <c r="I39" i="3"/>
  <c r="I40" i="3"/>
  <c r="I2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48" i="3"/>
  <c r="C48" i="3"/>
  <c r="D48" i="3"/>
  <c r="C49" i="3"/>
  <c r="D49" i="3"/>
  <c r="C50" i="3"/>
  <c r="D50" i="3"/>
  <c r="C51" i="3"/>
  <c r="D51" i="3"/>
  <c r="C52" i="3"/>
  <c r="D52" i="3"/>
  <c r="C53" i="3"/>
  <c r="D53" i="3"/>
  <c r="C54" i="3"/>
  <c r="D54" i="3"/>
  <c r="C55" i="3"/>
  <c r="D55" i="3"/>
  <c r="C56" i="3"/>
  <c r="D56" i="3"/>
  <c r="C57" i="3"/>
  <c r="D57" i="3"/>
  <c r="C58" i="3"/>
  <c r="D58" i="3"/>
  <c r="C59" i="3"/>
  <c r="D59" i="3"/>
  <c r="C60" i="3"/>
  <c r="D60" i="3"/>
  <c r="C61" i="3"/>
  <c r="D61" i="3"/>
  <c r="C41" i="3"/>
  <c r="D41" i="3"/>
  <c r="F41" i="3" s="1"/>
  <c r="F29" i="3"/>
  <c r="F30" i="3"/>
  <c r="F31" i="3"/>
  <c r="F32" i="3"/>
  <c r="F33" i="3"/>
  <c r="F34" i="3"/>
  <c r="F35" i="3"/>
  <c r="F36" i="3"/>
  <c r="F37" i="3"/>
  <c r="F38" i="3"/>
  <c r="F39" i="3"/>
  <c r="F40" i="3"/>
  <c r="F28" i="3"/>
  <c r="B41" i="3"/>
  <c r="L9" i="3"/>
  <c r="M9" i="3"/>
  <c r="N9" i="3"/>
  <c r="L10" i="3"/>
  <c r="M10" i="3"/>
  <c r="N10" i="3"/>
  <c r="L11" i="3"/>
  <c r="M11" i="3"/>
  <c r="N11" i="3"/>
  <c r="L12" i="3"/>
  <c r="M12" i="3"/>
  <c r="N12" i="3"/>
  <c r="L13" i="3"/>
  <c r="M13" i="3"/>
  <c r="N13" i="3"/>
  <c r="L14" i="3"/>
  <c r="M14" i="3"/>
  <c r="N14" i="3"/>
  <c r="L15" i="3"/>
  <c r="M15" i="3"/>
  <c r="N15" i="3"/>
  <c r="L16" i="3"/>
  <c r="M16" i="3"/>
  <c r="N16" i="3"/>
  <c r="L17" i="3"/>
  <c r="M17" i="3"/>
  <c r="N17" i="3"/>
  <c r="L18" i="3"/>
  <c r="M18" i="3"/>
  <c r="N18" i="3"/>
  <c r="L19" i="3"/>
  <c r="M19" i="3"/>
  <c r="N19" i="3"/>
  <c r="L20" i="3"/>
  <c r="M20" i="3"/>
  <c r="N20" i="3"/>
  <c r="L21" i="3"/>
  <c r="M21" i="3"/>
  <c r="N21" i="3"/>
  <c r="M8" i="3"/>
  <c r="N8" i="3"/>
  <c r="I21" i="3"/>
  <c r="J21" i="3"/>
  <c r="I9" i="3"/>
  <c r="I10" i="3"/>
  <c r="I11" i="3"/>
  <c r="I12" i="3"/>
  <c r="I13" i="3"/>
  <c r="I14" i="3"/>
  <c r="I15" i="3"/>
  <c r="I16" i="3"/>
  <c r="I17" i="3"/>
  <c r="I18" i="3"/>
  <c r="I19" i="3"/>
  <c r="I20" i="3"/>
  <c r="I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8" i="3"/>
  <c r="C21" i="3"/>
  <c r="D21" i="3"/>
  <c r="B21" i="3"/>
  <c r="U175" i="16"/>
  <c r="V175" i="16"/>
  <c r="U161" i="16"/>
  <c r="V161" i="16"/>
  <c r="U147" i="16"/>
  <c r="V147" i="16"/>
  <c r="U133" i="16"/>
  <c r="V133" i="16"/>
  <c r="U119" i="16"/>
  <c r="V119" i="16"/>
  <c r="V105" i="16"/>
  <c r="U105" i="16"/>
  <c r="U91" i="16"/>
  <c r="V91" i="16"/>
  <c r="U77" i="16"/>
  <c r="V77" i="16"/>
  <c r="U63" i="16"/>
  <c r="V63" i="16"/>
  <c r="U49" i="16"/>
  <c r="V49" i="16"/>
  <c r="U35" i="16"/>
  <c r="V35" i="16"/>
  <c r="U21" i="16"/>
  <c r="U189" i="16" s="1"/>
  <c r="V21" i="16"/>
  <c r="U7" i="16"/>
  <c r="V7" i="16"/>
  <c r="V189" i="16" s="1"/>
  <c r="Q175" i="16"/>
  <c r="R175" i="16"/>
  <c r="Q161" i="16"/>
  <c r="R161" i="16"/>
  <c r="Q147" i="16"/>
  <c r="R147" i="16"/>
  <c r="Q133" i="16"/>
  <c r="R133" i="16"/>
  <c r="Q119" i="16"/>
  <c r="R119" i="16"/>
  <c r="Q105" i="16"/>
  <c r="R105" i="16"/>
  <c r="Q91" i="16"/>
  <c r="R91" i="16"/>
  <c r="Q77" i="16"/>
  <c r="R77" i="16"/>
  <c r="Q63" i="16"/>
  <c r="R63" i="16"/>
  <c r="Q49" i="16"/>
  <c r="R49" i="16"/>
  <c r="Q35" i="16"/>
  <c r="R35" i="16"/>
  <c r="Q21" i="16"/>
  <c r="R21" i="16"/>
  <c r="Q7" i="16"/>
  <c r="Q189" i="16" s="1"/>
  <c r="R7" i="16"/>
  <c r="R189" i="16" s="1"/>
  <c r="L8" i="16"/>
  <c r="M8" i="16"/>
  <c r="L9" i="16"/>
  <c r="M9" i="16"/>
  <c r="L10" i="16"/>
  <c r="M10" i="16"/>
  <c r="L11" i="16"/>
  <c r="M11" i="16"/>
  <c r="L12" i="16"/>
  <c r="M12" i="16"/>
  <c r="L13" i="16"/>
  <c r="M13" i="16"/>
  <c r="L14" i="16"/>
  <c r="M14" i="16"/>
  <c r="L15" i="16"/>
  <c r="M15" i="16"/>
  <c r="L16" i="16"/>
  <c r="M16" i="16"/>
  <c r="L17" i="16"/>
  <c r="M17" i="16"/>
  <c r="L18" i="16"/>
  <c r="M18" i="16"/>
  <c r="L19" i="16"/>
  <c r="M19" i="16"/>
  <c r="L20" i="16"/>
  <c r="M20" i="16"/>
  <c r="L21" i="16"/>
  <c r="M21" i="16"/>
  <c r="L22" i="16"/>
  <c r="M22" i="16"/>
  <c r="L23" i="16"/>
  <c r="M23" i="16"/>
  <c r="L24" i="16"/>
  <c r="M24" i="16"/>
  <c r="L25" i="16"/>
  <c r="M25" i="16"/>
  <c r="L26" i="16"/>
  <c r="M26" i="16"/>
  <c r="L27" i="16"/>
  <c r="M27" i="16"/>
  <c r="L28" i="16"/>
  <c r="M28" i="16"/>
  <c r="L29" i="16"/>
  <c r="M29" i="16"/>
  <c r="L30" i="16"/>
  <c r="M30" i="16"/>
  <c r="L31" i="16"/>
  <c r="M31" i="16"/>
  <c r="L32" i="16"/>
  <c r="M32" i="16"/>
  <c r="L33" i="16"/>
  <c r="M33" i="16"/>
  <c r="L34" i="16"/>
  <c r="M34" i="16"/>
  <c r="L35" i="16"/>
  <c r="M35" i="16"/>
  <c r="L36" i="16"/>
  <c r="M36" i="16"/>
  <c r="L37" i="16"/>
  <c r="M37" i="16"/>
  <c r="L38" i="16"/>
  <c r="M38" i="16"/>
  <c r="L39" i="16"/>
  <c r="M39" i="16"/>
  <c r="L40" i="16"/>
  <c r="M40" i="16"/>
  <c r="L41" i="16"/>
  <c r="M41" i="16"/>
  <c r="L42" i="16"/>
  <c r="M42" i="16"/>
  <c r="L43" i="16"/>
  <c r="M43" i="16"/>
  <c r="L44" i="16"/>
  <c r="M44" i="16"/>
  <c r="L45" i="16"/>
  <c r="M45" i="16"/>
  <c r="L46" i="16"/>
  <c r="M46" i="16"/>
  <c r="L47" i="16"/>
  <c r="M47" i="16"/>
  <c r="L48" i="16"/>
  <c r="M48" i="16"/>
  <c r="L49" i="16"/>
  <c r="M49" i="16"/>
  <c r="L50" i="16"/>
  <c r="M50" i="16"/>
  <c r="L51" i="16"/>
  <c r="M51" i="16"/>
  <c r="L52" i="16"/>
  <c r="M52" i="16"/>
  <c r="L53" i="16"/>
  <c r="M53" i="16"/>
  <c r="L54" i="16"/>
  <c r="M54" i="16"/>
  <c r="L55" i="16"/>
  <c r="M55" i="16"/>
  <c r="L56" i="16"/>
  <c r="M56" i="16"/>
  <c r="L57" i="16"/>
  <c r="M57" i="16"/>
  <c r="L58" i="16"/>
  <c r="M58" i="16"/>
  <c r="L59" i="16"/>
  <c r="M59" i="16"/>
  <c r="L60" i="16"/>
  <c r="M60" i="16"/>
  <c r="L61" i="16"/>
  <c r="M61" i="16"/>
  <c r="L62" i="16"/>
  <c r="M62" i="16"/>
  <c r="L63" i="16"/>
  <c r="M63" i="16"/>
  <c r="L64" i="16"/>
  <c r="M64" i="16"/>
  <c r="L65" i="16"/>
  <c r="M65" i="16"/>
  <c r="L66" i="16"/>
  <c r="M66" i="16"/>
  <c r="L67" i="16"/>
  <c r="M67" i="16"/>
  <c r="L68" i="16"/>
  <c r="M68" i="16"/>
  <c r="L69" i="16"/>
  <c r="M69" i="16"/>
  <c r="L70" i="16"/>
  <c r="M70" i="16"/>
  <c r="L71" i="16"/>
  <c r="M71" i="16"/>
  <c r="L72" i="16"/>
  <c r="M72" i="16"/>
  <c r="L73" i="16"/>
  <c r="M73" i="16"/>
  <c r="L74" i="16"/>
  <c r="M74" i="16"/>
  <c r="L75" i="16"/>
  <c r="M75" i="16"/>
  <c r="L76" i="16"/>
  <c r="M76" i="16"/>
  <c r="L77" i="16"/>
  <c r="M77" i="16"/>
  <c r="L78" i="16"/>
  <c r="M78" i="16"/>
  <c r="L79" i="16"/>
  <c r="M79" i="16"/>
  <c r="L80" i="16"/>
  <c r="M80" i="16"/>
  <c r="L81" i="16"/>
  <c r="M81" i="16"/>
  <c r="L82" i="16"/>
  <c r="M82" i="16"/>
  <c r="L83" i="16"/>
  <c r="M83" i="16"/>
  <c r="L84" i="16"/>
  <c r="M84" i="16"/>
  <c r="L85" i="16"/>
  <c r="M85" i="16"/>
  <c r="L86" i="16"/>
  <c r="M86" i="16"/>
  <c r="L87" i="16"/>
  <c r="M87" i="16"/>
  <c r="L88" i="16"/>
  <c r="M88" i="16"/>
  <c r="L89" i="16"/>
  <c r="M89" i="16"/>
  <c r="L90" i="16"/>
  <c r="M90" i="16"/>
  <c r="L91" i="16"/>
  <c r="M91" i="16"/>
  <c r="L92" i="16"/>
  <c r="M92" i="16"/>
  <c r="L93" i="16"/>
  <c r="M93" i="16"/>
  <c r="L94" i="16"/>
  <c r="M94" i="16"/>
  <c r="L95" i="16"/>
  <c r="M95" i="16"/>
  <c r="L96" i="16"/>
  <c r="M96" i="16"/>
  <c r="L97" i="16"/>
  <c r="M97" i="16"/>
  <c r="L98" i="16"/>
  <c r="M98" i="16"/>
  <c r="L99" i="16"/>
  <c r="M99" i="16"/>
  <c r="L100" i="16"/>
  <c r="M100" i="16"/>
  <c r="L101" i="16"/>
  <c r="M101" i="16"/>
  <c r="L102" i="16"/>
  <c r="M102" i="16"/>
  <c r="L103" i="16"/>
  <c r="M103" i="16"/>
  <c r="L104" i="16"/>
  <c r="M104" i="16"/>
  <c r="L105" i="16"/>
  <c r="M105" i="16"/>
  <c r="L106" i="16"/>
  <c r="M106" i="16"/>
  <c r="L107" i="16"/>
  <c r="M107" i="16"/>
  <c r="L108" i="16"/>
  <c r="M108" i="16"/>
  <c r="L109" i="16"/>
  <c r="M109" i="16"/>
  <c r="L110" i="16"/>
  <c r="M110" i="16"/>
  <c r="L111" i="16"/>
  <c r="M111" i="16"/>
  <c r="L112" i="16"/>
  <c r="M112" i="16"/>
  <c r="L113" i="16"/>
  <c r="M113" i="16"/>
  <c r="L114" i="16"/>
  <c r="M114" i="16"/>
  <c r="L115" i="16"/>
  <c r="M115" i="16"/>
  <c r="L116" i="16"/>
  <c r="M116" i="16"/>
  <c r="L117" i="16"/>
  <c r="M117" i="16"/>
  <c r="L118" i="16"/>
  <c r="M118" i="16"/>
  <c r="L119" i="16"/>
  <c r="M119" i="16"/>
  <c r="L120" i="16"/>
  <c r="M120" i="16"/>
  <c r="L121" i="16"/>
  <c r="M121" i="16"/>
  <c r="L122" i="16"/>
  <c r="M122" i="16"/>
  <c r="L123" i="16"/>
  <c r="M123" i="16"/>
  <c r="L124" i="16"/>
  <c r="M124" i="16"/>
  <c r="L125" i="16"/>
  <c r="M125" i="16"/>
  <c r="L126" i="16"/>
  <c r="M126" i="16"/>
  <c r="L127" i="16"/>
  <c r="M127" i="16"/>
  <c r="L128" i="16"/>
  <c r="M128" i="16"/>
  <c r="L129" i="16"/>
  <c r="M129" i="16"/>
  <c r="L130" i="16"/>
  <c r="M130" i="16"/>
  <c r="L131" i="16"/>
  <c r="M131" i="16"/>
  <c r="L132" i="16"/>
  <c r="M132" i="16"/>
  <c r="L133" i="16"/>
  <c r="M133" i="16"/>
  <c r="L134" i="16"/>
  <c r="M134" i="16"/>
  <c r="L135" i="16"/>
  <c r="M135" i="16"/>
  <c r="L136" i="16"/>
  <c r="M136" i="16"/>
  <c r="L137" i="16"/>
  <c r="M137" i="16"/>
  <c r="L138" i="16"/>
  <c r="M138" i="16"/>
  <c r="L139" i="16"/>
  <c r="M139" i="16"/>
  <c r="L140" i="16"/>
  <c r="M140" i="16"/>
  <c r="L141" i="16"/>
  <c r="M141" i="16"/>
  <c r="L142" i="16"/>
  <c r="M142" i="16"/>
  <c r="L143" i="16"/>
  <c r="M143" i="16"/>
  <c r="L144" i="16"/>
  <c r="M144" i="16"/>
  <c r="L145" i="16"/>
  <c r="M145" i="16"/>
  <c r="L146" i="16"/>
  <c r="M146" i="16"/>
  <c r="L147" i="16"/>
  <c r="M147" i="16"/>
  <c r="L148" i="16"/>
  <c r="M148" i="16"/>
  <c r="L149" i="16"/>
  <c r="M149" i="16"/>
  <c r="L150" i="16"/>
  <c r="M150" i="16"/>
  <c r="L151" i="16"/>
  <c r="M151" i="16"/>
  <c r="L153" i="16"/>
  <c r="M153" i="16"/>
  <c r="L154" i="16"/>
  <c r="M154" i="16"/>
  <c r="L155" i="16"/>
  <c r="M155" i="16"/>
  <c r="L156" i="16"/>
  <c r="M156" i="16"/>
  <c r="L157" i="16"/>
  <c r="M157" i="16"/>
  <c r="L158" i="16"/>
  <c r="M158" i="16"/>
  <c r="L159" i="16"/>
  <c r="M159" i="16"/>
  <c r="L160" i="16"/>
  <c r="M160" i="16"/>
  <c r="L161" i="16"/>
  <c r="M161" i="16"/>
  <c r="L162" i="16"/>
  <c r="M162" i="16"/>
  <c r="L163" i="16"/>
  <c r="M163" i="16"/>
  <c r="L164" i="16"/>
  <c r="M164" i="16"/>
  <c r="L165" i="16"/>
  <c r="M165" i="16"/>
  <c r="L166" i="16"/>
  <c r="M166" i="16"/>
  <c r="L167" i="16"/>
  <c r="M167" i="16"/>
  <c r="L168" i="16"/>
  <c r="M168" i="16"/>
  <c r="L169" i="16"/>
  <c r="M169" i="16"/>
  <c r="L170" i="16"/>
  <c r="M170" i="16"/>
  <c r="L171" i="16"/>
  <c r="M171" i="16"/>
  <c r="L172" i="16"/>
  <c r="M172" i="16"/>
  <c r="L173" i="16"/>
  <c r="M173" i="16"/>
  <c r="L174" i="16"/>
  <c r="M174" i="16"/>
  <c r="L175" i="16"/>
  <c r="M175" i="16"/>
  <c r="L176" i="16"/>
  <c r="M176" i="16"/>
  <c r="L177" i="16"/>
  <c r="M177" i="16"/>
  <c r="L178" i="16"/>
  <c r="M178" i="16"/>
  <c r="L179" i="16"/>
  <c r="M179" i="16"/>
  <c r="L180" i="16"/>
  <c r="M180" i="16"/>
  <c r="L181" i="16"/>
  <c r="M181" i="16"/>
  <c r="L182" i="16"/>
  <c r="M182" i="16"/>
  <c r="L183" i="16"/>
  <c r="M183" i="16"/>
  <c r="L184" i="16"/>
  <c r="M184" i="16"/>
  <c r="L185" i="16"/>
  <c r="M185" i="16"/>
  <c r="L186" i="16"/>
  <c r="M186" i="16"/>
  <c r="L187" i="16"/>
  <c r="M187" i="16"/>
  <c r="L188" i="16"/>
  <c r="M188" i="16"/>
  <c r="L189" i="16"/>
  <c r="M189" i="16"/>
  <c r="M7" i="16"/>
  <c r="L7" i="16"/>
  <c r="I7" i="16"/>
  <c r="J7" i="16"/>
  <c r="I8" i="16"/>
  <c r="J8" i="16"/>
  <c r="N8" i="16" s="1"/>
  <c r="I9" i="16"/>
  <c r="J9" i="16"/>
  <c r="I10" i="16"/>
  <c r="J10" i="16"/>
  <c r="N10" i="16" s="1"/>
  <c r="I11" i="16"/>
  <c r="J11" i="16"/>
  <c r="I12" i="16"/>
  <c r="J12" i="16"/>
  <c r="N12" i="16" s="1"/>
  <c r="I13" i="16"/>
  <c r="J13" i="16"/>
  <c r="I14" i="16"/>
  <c r="J14" i="16"/>
  <c r="N14" i="16" s="1"/>
  <c r="I15" i="16"/>
  <c r="J15" i="16"/>
  <c r="N15" i="16" s="1"/>
  <c r="I16" i="16"/>
  <c r="J16" i="16"/>
  <c r="N16" i="16" s="1"/>
  <c r="I17" i="16"/>
  <c r="J17" i="16"/>
  <c r="I18" i="16"/>
  <c r="J18" i="16"/>
  <c r="N18" i="16" s="1"/>
  <c r="I19" i="16"/>
  <c r="J19" i="16"/>
  <c r="I20" i="16"/>
  <c r="J20" i="16"/>
  <c r="I21" i="16"/>
  <c r="J21" i="16"/>
  <c r="I22" i="16"/>
  <c r="J22" i="16"/>
  <c r="N22" i="16" s="1"/>
  <c r="I23" i="16"/>
  <c r="J23" i="16"/>
  <c r="I24" i="16"/>
  <c r="J24" i="16"/>
  <c r="N24" i="16" s="1"/>
  <c r="I25" i="16"/>
  <c r="J25" i="16"/>
  <c r="I26" i="16"/>
  <c r="J26" i="16"/>
  <c r="N26" i="16" s="1"/>
  <c r="I27" i="16"/>
  <c r="J27" i="16"/>
  <c r="I28" i="16"/>
  <c r="J28" i="16"/>
  <c r="I29" i="16"/>
  <c r="J29" i="16"/>
  <c r="I30" i="16"/>
  <c r="J30" i="16"/>
  <c r="N30" i="16" s="1"/>
  <c r="I31" i="16"/>
  <c r="J31" i="16"/>
  <c r="N31" i="16" s="1"/>
  <c r="I32" i="16"/>
  <c r="J32" i="16"/>
  <c r="N32" i="16" s="1"/>
  <c r="I33" i="16"/>
  <c r="J33" i="16"/>
  <c r="I34" i="16"/>
  <c r="J34" i="16"/>
  <c r="N34" i="16" s="1"/>
  <c r="I35" i="16"/>
  <c r="J35" i="16"/>
  <c r="I36" i="16"/>
  <c r="J36" i="16"/>
  <c r="I37" i="16"/>
  <c r="J37" i="16"/>
  <c r="I38" i="16"/>
  <c r="J38" i="16"/>
  <c r="N38" i="16" s="1"/>
  <c r="I39" i="16"/>
  <c r="J39" i="16"/>
  <c r="N39" i="16" s="1"/>
  <c r="I40" i="16"/>
  <c r="J40" i="16"/>
  <c r="N40" i="16" s="1"/>
  <c r="I41" i="16"/>
  <c r="J41" i="16"/>
  <c r="I42" i="16"/>
  <c r="J42" i="16"/>
  <c r="N42" i="16" s="1"/>
  <c r="I43" i="16"/>
  <c r="J43" i="16"/>
  <c r="I44" i="16"/>
  <c r="J44" i="16"/>
  <c r="I45" i="16"/>
  <c r="J45" i="16"/>
  <c r="I46" i="16"/>
  <c r="J46" i="16"/>
  <c r="N46" i="16" s="1"/>
  <c r="I47" i="16"/>
  <c r="J47" i="16"/>
  <c r="N47" i="16" s="1"/>
  <c r="I48" i="16"/>
  <c r="J48" i="16"/>
  <c r="I49" i="16"/>
  <c r="J49" i="16"/>
  <c r="I50" i="16"/>
  <c r="J50" i="16"/>
  <c r="N50" i="16" s="1"/>
  <c r="I51" i="16"/>
  <c r="J51" i="16"/>
  <c r="I52" i="16"/>
  <c r="N52" i="16" s="1"/>
  <c r="J52" i="16"/>
  <c r="I53" i="16"/>
  <c r="J53" i="16"/>
  <c r="I54" i="16"/>
  <c r="J54" i="16"/>
  <c r="N54" i="16" s="1"/>
  <c r="I55" i="16"/>
  <c r="J55" i="16"/>
  <c r="N55" i="16" s="1"/>
  <c r="I56" i="16"/>
  <c r="N56" i="16" s="1"/>
  <c r="J56" i="16"/>
  <c r="I57" i="16"/>
  <c r="J57" i="16"/>
  <c r="I58" i="16"/>
  <c r="J58" i="16"/>
  <c r="N58" i="16" s="1"/>
  <c r="I59" i="16"/>
  <c r="J59" i="16"/>
  <c r="I60" i="16"/>
  <c r="N60" i="16" s="1"/>
  <c r="J60" i="16"/>
  <c r="I61" i="16"/>
  <c r="J61" i="16"/>
  <c r="I62" i="16"/>
  <c r="J62" i="16"/>
  <c r="N62" i="16" s="1"/>
  <c r="I63" i="16"/>
  <c r="J63" i="16"/>
  <c r="N63" i="16" s="1"/>
  <c r="I64" i="16"/>
  <c r="N64" i="16" s="1"/>
  <c r="J64" i="16"/>
  <c r="I65" i="16"/>
  <c r="J65" i="16"/>
  <c r="I66" i="16"/>
  <c r="J66" i="16"/>
  <c r="N66" i="16" s="1"/>
  <c r="I67" i="16"/>
  <c r="J67" i="16"/>
  <c r="I68" i="16"/>
  <c r="N68" i="16" s="1"/>
  <c r="J68" i="16"/>
  <c r="I69" i="16"/>
  <c r="J69" i="16"/>
  <c r="I70" i="16"/>
  <c r="J70" i="16"/>
  <c r="N70" i="16" s="1"/>
  <c r="I71" i="16"/>
  <c r="J71" i="16"/>
  <c r="N71" i="16" s="1"/>
  <c r="I72" i="16"/>
  <c r="N72" i="16" s="1"/>
  <c r="J72" i="16"/>
  <c r="I73" i="16"/>
  <c r="J73" i="16"/>
  <c r="I74" i="16"/>
  <c r="J74" i="16"/>
  <c r="N74" i="16" s="1"/>
  <c r="I75" i="16"/>
  <c r="J75" i="16"/>
  <c r="I76" i="16"/>
  <c r="N76" i="16" s="1"/>
  <c r="J76" i="16"/>
  <c r="I77" i="16"/>
  <c r="J77" i="16"/>
  <c r="I78" i="16"/>
  <c r="J78" i="16"/>
  <c r="N78" i="16" s="1"/>
  <c r="I79" i="16"/>
  <c r="J79" i="16"/>
  <c r="N79" i="16" s="1"/>
  <c r="I80" i="16"/>
  <c r="N80" i="16" s="1"/>
  <c r="J80" i="16"/>
  <c r="I81" i="16"/>
  <c r="J81" i="16"/>
  <c r="I82" i="16"/>
  <c r="J82" i="16"/>
  <c r="N82" i="16" s="1"/>
  <c r="I83" i="16"/>
  <c r="J83" i="16"/>
  <c r="I84" i="16"/>
  <c r="N84" i="16" s="1"/>
  <c r="J84" i="16"/>
  <c r="I85" i="16"/>
  <c r="J85" i="16"/>
  <c r="I86" i="16"/>
  <c r="J86" i="16"/>
  <c r="N86" i="16" s="1"/>
  <c r="I87" i="16"/>
  <c r="J87" i="16"/>
  <c r="N87" i="16" s="1"/>
  <c r="I88" i="16"/>
  <c r="N88" i="16" s="1"/>
  <c r="J88" i="16"/>
  <c r="I89" i="16"/>
  <c r="J89" i="16"/>
  <c r="I90" i="16"/>
  <c r="J90" i="16"/>
  <c r="N90" i="16" s="1"/>
  <c r="I91" i="16"/>
  <c r="J91" i="16"/>
  <c r="I92" i="16"/>
  <c r="N92" i="16" s="1"/>
  <c r="J92" i="16"/>
  <c r="I93" i="16"/>
  <c r="J93" i="16"/>
  <c r="I94" i="16"/>
  <c r="J94" i="16"/>
  <c r="N94" i="16" s="1"/>
  <c r="I95" i="16"/>
  <c r="J95" i="16"/>
  <c r="N95" i="16" s="1"/>
  <c r="I96" i="16"/>
  <c r="N96" i="16" s="1"/>
  <c r="J96" i="16"/>
  <c r="I97" i="16"/>
  <c r="J97" i="16"/>
  <c r="I98" i="16"/>
  <c r="J98" i="16"/>
  <c r="N98" i="16" s="1"/>
  <c r="I99" i="16"/>
  <c r="J99" i="16"/>
  <c r="I100" i="16"/>
  <c r="N100" i="16" s="1"/>
  <c r="J100" i="16"/>
  <c r="I101" i="16"/>
  <c r="J101" i="16"/>
  <c r="I102" i="16"/>
  <c r="J102" i="16"/>
  <c r="N102" i="16" s="1"/>
  <c r="I103" i="16"/>
  <c r="J103" i="16"/>
  <c r="N103" i="16" s="1"/>
  <c r="I104" i="16"/>
  <c r="N104" i="16" s="1"/>
  <c r="J104" i="16"/>
  <c r="I105" i="16"/>
  <c r="J105" i="16"/>
  <c r="I106" i="16"/>
  <c r="J106" i="16"/>
  <c r="N106" i="16" s="1"/>
  <c r="I107" i="16"/>
  <c r="J107" i="16"/>
  <c r="I108" i="16"/>
  <c r="N108" i="16" s="1"/>
  <c r="J108" i="16"/>
  <c r="I109" i="16"/>
  <c r="J109" i="16"/>
  <c r="I110" i="16"/>
  <c r="J110" i="16"/>
  <c r="N110" i="16" s="1"/>
  <c r="I111" i="16"/>
  <c r="J111" i="16"/>
  <c r="N111" i="16" s="1"/>
  <c r="I112" i="16"/>
  <c r="N112" i="16" s="1"/>
  <c r="J112" i="16"/>
  <c r="I113" i="16"/>
  <c r="J113" i="16"/>
  <c r="I114" i="16"/>
  <c r="J114" i="16"/>
  <c r="N114" i="16" s="1"/>
  <c r="I115" i="16"/>
  <c r="J115" i="16"/>
  <c r="I116" i="16"/>
  <c r="N116" i="16" s="1"/>
  <c r="J116" i="16"/>
  <c r="I117" i="16"/>
  <c r="J117" i="16"/>
  <c r="I118" i="16"/>
  <c r="J118" i="16"/>
  <c r="N118" i="16" s="1"/>
  <c r="I119" i="16"/>
  <c r="J119" i="16"/>
  <c r="N119" i="16" s="1"/>
  <c r="I120" i="16"/>
  <c r="N120" i="16" s="1"/>
  <c r="J120" i="16"/>
  <c r="I121" i="16"/>
  <c r="J121" i="16"/>
  <c r="I122" i="16"/>
  <c r="J122" i="16"/>
  <c r="N122" i="16" s="1"/>
  <c r="I123" i="16"/>
  <c r="J123" i="16"/>
  <c r="I124" i="16"/>
  <c r="N124" i="16" s="1"/>
  <c r="J124" i="16"/>
  <c r="I125" i="16"/>
  <c r="J125" i="16"/>
  <c r="I126" i="16"/>
  <c r="J126" i="16"/>
  <c r="N126" i="16" s="1"/>
  <c r="I127" i="16"/>
  <c r="J127" i="16"/>
  <c r="N127" i="16" s="1"/>
  <c r="I128" i="16"/>
  <c r="N128" i="16" s="1"/>
  <c r="J128" i="16"/>
  <c r="I129" i="16"/>
  <c r="J129" i="16"/>
  <c r="I130" i="16"/>
  <c r="J130" i="16"/>
  <c r="N130" i="16" s="1"/>
  <c r="I131" i="16"/>
  <c r="J131" i="16"/>
  <c r="I132" i="16"/>
  <c r="N132" i="16" s="1"/>
  <c r="J132" i="16"/>
  <c r="I133" i="16"/>
  <c r="J133" i="16"/>
  <c r="I134" i="16"/>
  <c r="J134" i="16"/>
  <c r="N134" i="16" s="1"/>
  <c r="I135" i="16"/>
  <c r="J135" i="16"/>
  <c r="N135" i="16" s="1"/>
  <c r="I136" i="16"/>
  <c r="N136" i="16" s="1"/>
  <c r="J136" i="16"/>
  <c r="I137" i="16"/>
  <c r="J137" i="16"/>
  <c r="I138" i="16"/>
  <c r="J138" i="16"/>
  <c r="N138" i="16" s="1"/>
  <c r="I139" i="16"/>
  <c r="J139" i="16"/>
  <c r="I140" i="16"/>
  <c r="N140" i="16" s="1"/>
  <c r="J140" i="16"/>
  <c r="I141" i="16"/>
  <c r="J141" i="16"/>
  <c r="I142" i="16"/>
  <c r="J142" i="16"/>
  <c r="N142" i="16" s="1"/>
  <c r="I143" i="16"/>
  <c r="J143" i="16"/>
  <c r="N143" i="16" s="1"/>
  <c r="I144" i="16"/>
  <c r="N144" i="16" s="1"/>
  <c r="J144" i="16"/>
  <c r="I145" i="16"/>
  <c r="J145" i="16"/>
  <c r="I146" i="16"/>
  <c r="J146" i="16"/>
  <c r="N146" i="16" s="1"/>
  <c r="I147" i="16"/>
  <c r="J147" i="16"/>
  <c r="I148" i="16"/>
  <c r="N148" i="16" s="1"/>
  <c r="J148" i="16"/>
  <c r="I149" i="16"/>
  <c r="J149" i="16"/>
  <c r="I150" i="16"/>
  <c r="J150" i="16"/>
  <c r="N150" i="16" s="1"/>
  <c r="I151" i="16"/>
  <c r="J151" i="16"/>
  <c r="N151" i="16" s="1"/>
  <c r="I153" i="16"/>
  <c r="J153" i="16"/>
  <c r="I154" i="16"/>
  <c r="J154" i="16"/>
  <c r="I155" i="16"/>
  <c r="J155" i="16"/>
  <c r="I156" i="16"/>
  <c r="J156" i="16"/>
  <c r="I157" i="16"/>
  <c r="J157" i="16"/>
  <c r="I158" i="16"/>
  <c r="J158" i="16"/>
  <c r="I159" i="16"/>
  <c r="J159" i="16"/>
  <c r="N159" i="16" s="1"/>
  <c r="I160" i="16"/>
  <c r="J160" i="16"/>
  <c r="I161" i="16"/>
  <c r="J161" i="16"/>
  <c r="I162" i="16"/>
  <c r="J162" i="16"/>
  <c r="I163" i="16"/>
  <c r="J163" i="16"/>
  <c r="I164" i="16"/>
  <c r="J164" i="16"/>
  <c r="I165" i="16"/>
  <c r="J165" i="16"/>
  <c r="I166" i="16"/>
  <c r="J166" i="16"/>
  <c r="I167" i="16"/>
  <c r="J167" i="16"/>
  <c r="N167" i="16" s="1"/>
  <c r="I168" i="16"/>
  <c r="J168" i="16"/>
  <c r="I169" i="16"/>
  <c r="J169" i="16"/>
  <c r="I170" i="16"/>
  <c r="J170" i="16"/>
  <c r="I171" i="16"/>
  <c r="J171" i="16"/>
  <c r="I172" i="16"/>
  <c r="J172" i="16"/>
  <c r="I173" i="16"/>
  <c r="J173" i="16"/>
  <c r="I174" i="16"/>
  <c r="J174" i="16"/>
  <c r="I175" i="16"/>
  <c r="J175" i="16"/>
  <c r="N175" i="16" s="1"/>
  <c r="I176" i="16"/>
  <c r="J176" i="16"/>
  <c r="I177" i="16"/>
  <c r="J177" i="16"/>
  <c r="I178" i="16"/>
  <c r="J178" i="16"/>
  <c r="I179" i="16"/>
  <c r="J179" i="16"/>
  <c r="I180" i="16"/>
  <c r="J180" i="16"/>
  <c r="I181" i="16"/>
  <c r="J181" i="16"/>
  <c r="I182" i="16"/>
  <c r="J182" i="16"/>
  <c r="I183" i="16"/>
  <c r="J183" i="16"/>
  <c r="N183" i="16" s="1"/>
  <c r="I184" i="16"/>
  <c r="J184" i="16"/>
  <c r="I185" i="16"/>
  <c r="J185" i="16"/>
  <c r="I186" i="16"/>
  <c r="J186" i="16"/>
  <c r="I187" i="16"/>
  <c r="J187" i="16"/>
  <c r="I188" i="16"/>
  <c r="J188" i="16"/>
  <c r="I189" i="16"/>
  <c r="J189" i="16"/>
  <c r="F190" i="16"/>
  <c r="G190" i="16"/>
  <c r="J190" i="16" s="1"/>
  <c r="F191" i="16"/>
  <c r="G191" i="16"/>
  <c r="F192" i="16"/>
  <c r="I192" i="16" s="1"/>
  <c r="G192" i="16"/>
  <c r="F193" i="16"/>
  <c r="G193" i="16"/>
  <c r="V193" i="16" s="1"/>
  <c r="F194" i="16"/>
  <c r="G194" i="16"/>
  <c r="M194" i="16" s="1"/>
  <c r="F195" i="16"/>
  <c r="M195" i="16" s="1"/>
  <c r="G195" i="16"/>
  <c r="F196" i="16"/>
  <c r="I196" i="16" s="1"/>
  <c r="G196" i="16"/>
  <c r="F197" i="16"/>
  <c r="G197" i="16"/>
  <c r="V197" i="16" s="1"/>
  <c r="F198" i="16"/>
  <c r="G198" i="16"/>
  <c r="J198" i="16" s="1"/>
  <c r="F199" i="16"/>
  <c r="G199" i="16"/>
  <c r="F200" i="16"/>
  <c r="I200" i="16" s="1"/>
  <c r="G200" i="16"/>
  <c r="F201" i="16"/>
  <c r="G201" i="16"/>
  <c r="V201" i="16" s="1"/>
  <c r="F202" i="16"/>
  <c r="G202" i="16"/>
  <c r="M202" i="16" s="1"/>
  <c r="C190" i="16"/>
  <c r="L190" i="16" s="1"/>
  <c r="D190" i="16"/>
  <c r="R190" i="16" s="1"/>
  <c r="C191" i="16"/>
  <c r="D191" i="16"/>
  <c r="C192" i="16"/>
  <c r="D192" i="16"/>
  <c r="L192" i="16" s="1"/>
  <c r="C193" i="16"/>
  <c r="D193" i="16"/>
  <c r="R193" i="16" s="1"/>
  <c r="C194" i="16"/>
  <c r="L194" i="16" s="1"/>
  <c r="D194" i="16"/>
  <c r="R194" i="16" s="1"/>
  <c r="C195" i="16"/>
  <c r="D195" i="16"/>
  <c r="C196" i="16"/>
  <c r="D196" i="16"/>
  <c r="L196" i="16" s="1"/>
  <c r="C197" i="16"/>
  <c r="D197" i="16"/>
  <c r="L197" i="16" s="1"/>
  <c r="C198" i="16"/>
  <c r="L198" i="16" s="1"/>
  <c r="D198" i="16"/>
  <c r="R198" i="16" s="1"/>
  <c r="C199" i="16"/>
  <c r="D199" i="16"/>
  <c r="C200" i="16"/>
  <c r="D200" i="16"/>
  <c r="L200" i="16" s="1"/>
  <c r="C201" i="16"/>
  <c r="D201" i="16"/>
  <c r="R201" i="16" s="1"/>
  <c r="C202" i="16"/>
  <c r="L202" i="16" s="1"/>
  <c r="D202" i="16"/>
  <c r="R202" i="16" s="1"/>
  <c r="D48" i="2"/>
  <c r="E48" i="2"/>
  <c r="G48" i="2" s="1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G29" i="2"/>
  <c r="G30" i="2"/>
  <c r="G31" i="2"/>
  <c r="G32" i="2"/>
  <c r="G33" i="2"/>
  <c r="G34" i="2"/>
  <c r="G35" i="2"/>
  <c r="G36" i="2"/>
  <c r="G37" i="2"/>
  <c r="G38" i="2"/>
  <c r="G39" i="2"/>
  <c r="G40" i="2"/>
  <c r="G28" i="2"/>
  <c r="D41" i="2"/>
  <c r="J34" i="2" s="1"/>
  <c r="E41" i="2"/>
  <c r="C41" i="2"/>
  <c r="L41" i="11" s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8" i="2"/>
  <c r="D21" i="2"/>
  <c r="J15" i="2" s="1"/>
  <c r="E21" i="2"/>
  <c r="C21" i="2"/>
  <c r="J14" i="2"/>
  <c r="J19" i="2"/>
  <c r="J20" i="2"/>
  <c r="T51" i="16"/>
  <c r="V51" i="16"/>
  <c r="T52" i="16"/>
  <c r="V52" i="16"/>
  <c r="T53" i="16"/>
  <c r="V53" i="16"/>
  <c r="T54" i="16"/>
  <c r="V54" i="16"/>
  <c r="T55" i="16"/>
  <c r="V55" i="16"/>
  <c r="T56" i="16"/>
  <c r="V56" i="16"/>
  <c r="T57" i="16"/>
  <c r="V57" i="16"/>
  <c r="T58" i="16"/>
  <c r="V58" i="16"/>
  <c r="T59" i="16"/>
  <c r="V59" i="16"/>
  <c r="T60" i="16"/>
  <c r="V60" i="16"/>
  <c r="T61" i="16"/>
  <c r="V61" i="16"/>
  <c r="T62" i="16"/>
  <c r="V62" i="16"/>
  <c r="V50" i="16"/>
  <c r="T50" i="16"/>
  <c r="T49" i="16"/>
  <c r="T37" i="16"/>
  <c r="V37" i="16"/>
  <c r="T38" i="16"/>
  <c r="V38" i="16"/>
  <c r="T39" i="16"/>
  <c r="V39" i="16"/>
  <c r="T40" i="16"/>
  <c r="V40" i="16"/>
  <c r="T41" i="16"/>
  <c r="V41" i="16"/>
  <c r="T42" i="16"/>
  <c r="V42" i="16"/>
  <c r="T43" i="16"/>
  <c r="V43" i="16"/>
  <c r="T44" i="16"/>
  <c r="V44" i="16"/>
  <c r="T45" i="16"/>
  <c r="V45" i="16"/>
  <c r="T46" i="16"/>
  <c r="V46" i="16"/>
  <c r="T47" i="16"/>
  <c r="V47" i="16"/>
  <c r="T48" i="16"/>
  <c r="V48" i="16"/>
  <c r="V36" i="16"/>
  <c r="T36" i="16"/>
  <c r="T35" i="16"/>
  <c r="T23" i="16"/>
  <c r="V23" i="16"/>
  <c r="T24" i="16"/>
  <c r="V24" i="16"/>
  <c r="T25" i="16"/>
  <c r="V25" i="16"/>
  <c r="T26" i="16"/>
  <c r="V26" i="16"/>
  <c r="T27" i="16"/>
  <c r="V27" i="16"/>
  <c r="T28" i="16"/>
  <c r="V28" i="16"/>
  <c r="T29" i="16"/>
  <c r="V29" i="16"/>
  <c r="T30" i="16"/>
  <c r="V30" i="16"/>
  <c r="T31" i="16"/>
  <c r="V31" i="16"/>
  <c r="T32" i="16"/>
  <c r="V32" i="16"/>
  <c r="T33" i="16"/>
  <c r="V33" i="16"/>
  <c r="T34" i="16"/>
  <c r="V34" i="16"/>
  <c r="V22" i="16"/>
  <c r="T22" i="16"/>
  <c r="T21" i="16"/>
  <c r="T9" i="16"/>
  <c r="V9" i="16"/>
  <c r="T10" i="16"/>
  <c r="V10" i="16"/>
  <c r="T11" i="16"/>
  <c r="V11" i="16"/>
  <c r="T12" i="16"/>
  <c r="V12" i="16"/>
  <c r="T13" i="16"/>
  <c r="V13" i="16"/>
  <c r="T14" i="16"/>
  <c r="V14" i="16"/>
  <c r="T15" i="16"/>
  <c r="V15" i="16"/>
  <c r="T16" i="16"/>
  <c r="V16" i="16"/>
  <c r="T17" i="16"/>
  <c r="V17" i="16"/>
  <c r="T18" i="16"/>
  <c r="V18" i="16"/>
  <c r="T19" i="16"/>
  <c r="V19" i="16"/>
  <c r="T20" i="16"/>
  <c r="V20" i="16"/>
  <c r="V8" i="16"/>
  <c r="T8" i="16"/>
  <c r="T7" i="16"/>
  <c r="T177" i="16"/>
  <c r="V177" i="16"/>
  <c r="T178" i="16"/>
  <c r="V178" i="16"/>
  <c r="T179" i="16"/>
  <c r="V179" i="16"/>
  <c r="T180" i="16"/>
  <c r="V180" i="16"/>
  <c r="T181" i="16"/>
  <c r="V181" i="16"/>
  <c r="T182" i="16"/>
  <c r="V182" i="16"/>
  <c r="T183" i="16"/>
  <c r="V183" i="16"/>
  <c r="T184" i="16"/>
  <c r="V184" i="16"/>
  <c r="T185" i="16"/>
  <c r="V185" i="16"/>
  <c r="T186" i="16"/>
  <c r="V186" i="16"/>
  <c r="T187" i="16"/>
  <c r="V187" i="16"/>
  <c r="T188" i="16"/>
  <c r="V188" i="16"/>
  <c r="V176" i="16"/>
  <c r="T176" i="16"/>
  <c r="P177" i="16"/>
  <c r="R177" i="16"/>
  <c r="P178" i="16"/>
  <c r="R178" i="16"/>
  <c r="P179" i="16"/>
  <c r="R179" i="16"/>
  <c r="P180" i="16"/>
  <c r="R180" i="16"/>
  <c r="P181" i="16"/>
  <c r="R181" i="16"/>
  <c r="P182" i="16"/>
  <c r="R182" i="16"/>
  <c r="P183" i="16"/>
  <c r="R183" i="16"/>
  <c r="P184" i="16"/>
  <c r="R184" i="16"/>
  <c r="P185" i="16"/>
  <c r="R185" i="16"/>
  <c r="P186" i="16"/>
  <c r="R186" i="16"/>
  <c r="P187" i="16"/>
  <c r="R187" i="16"/>
  <c r="P188" i="16"/>
  <c r="R188" i="16"/>
  <c r="R176" i="16"/>
  <c r="P176" i="16"/>
  <c r="T175" i="16"/>
  <c r="P163" i="16"/>
  <c r="R163" i="16"/>
  <c r="T163" i="16"/>
  <c r="V163" i="16"/>
  <c r="P164" i="16"/>
  <c r="R164" i="16"/>
  <c r="T164" i="16"/>
  <c r="V164" i="16"/>
  <c r="P165" i="16"/>
  <c r="R165" i="16"/>
  <c r="T165" i="16"/>
  <c r="V165" i="16"/>
  <c r="P166" i="16"/>
  <c r="R166" i="16"/>
  <c r="T166" i="16"/>
  <c r="V166" i="16"/>
  <c r="P167" i="16"/>
  <c r="R167" i="16"/>
  <c r="T167" i="16"/>
  <c r="V167" i="16"/>
  <c r="P168" i="16"/>
  <c r="R168" i="16"/>
  <c r="T168" i="16"/>
  <c r="V168" i="16"/>
  <c r="P169" i="16"/>
  <c r="R169" i="16"/>
  <c r="T169" i="16"/>
  <c r="V169" i="16"/>
  <c r="P170" i="16"/>
  <c r="R170" i="16"/>
  <c r="T170" i="16"/>
  <c r="V170" i="16"/>
  <c r="P171" i="16"/>
  <c r="R171" i="16"/>
  <c r="T171" i="16"/>
  <c r="V171" i="16"/>
  <c r="P172" i="16"/>
  <c r="R172" i="16"/>
  <c r="T172" i="16"/>
  <c r="V172" i="16"/>
  <c r="P173" i="16"/>
  <c r="R173" i="16"/>
  <c r="T173" i="16"/>
  <c r="V173" i="16"/>
  <c r="P174" i="16"/>
  <c r="R174" i="16"/>
  <c r="T174" i="16"/>
  <c r="V174" i="16"/>
  <c r="V162" i="16"/>
  <c r="T162" i="16"/>
  <c r="R162" i="16"/>
  <c r="P162" i="16"/>
  <c r="T161" i="16"/>
  <c r="P161" i="16"/>
  <c r="P149" i="16"/>
  <c r="R149" i="16"/>
  <c r="T149" i="16"/>
  <c r="V149" i="16"/>
  <c r="P150" i="16"/>
  <c r="R150" i="16"/>
  <c r="T150" i="16"/>
  <c r="V150" i="16"/>
  <c r="P151" i="16"/>
  <c r="R151" i="16"/>
  <c r="T151" i="16"/>
  <c r="V151" i="16"/>
  <c r="P152" i="16"/>
  <c r="R152" i="16"/>
  <c r="T152" i="16"/>
  <c r="V152" i="16"/>
  <c r="P153" i="16"/>
  <c r="R153" i="16"/>
  <c r="T153" i="16"/>
  <c r="V153" i="16"/>
  <c r="P154" i="16"/>
  <c r="R154" i="16"/>
  <c r="T154" i="16"/>
  <c r="V154" i="16"/>
  <c r="P155" i="16"/>
  <c r="R155" i="16"/>
  <c r="T155" i="16"/>
  <c r="V155" i="16"/>
  <c r="P156" i="16"/>
  <c r="R156" i="16"/>
  <c r="T156" i="16"/>
  <c r="V156" i="16"/>
  <c r="P157" i="16"/>
  <c r="R157" i="16"/>
  <c r="T157" i="16"/>
  <c r="V157" i="16"/>
  <c r="P158" i="16"/>
  <c r="R158" i="16"/>
  <c r="T158" i="16"/>
  <c r="V158" i="16"/>
  <c r="P159" i="16"/>
  <c r="R159" i="16"/>
  <c r="T159" i="16"/>
  <c r="V159" i="16"/>
  <c r="P160" i="16"/>
  <c r="R160" i="16"/>
  <c r="T160" i="16"/>
  <c r="V160" i="16"/>
  <c r="V148" i="16"/>
  <c r="T148" i="16"/>
  <c r="R148" i="16"/>
  <c r="P148" i="16"/>
  <c r="T147" i="16"/>
  <c r="P147" i="16"/>
  <c r="P135" i="16"/>
  <c r="R135" i="16"/>
  <c r="T135" i="16"/>
  <c r="V135" i="16"/>
  <c r="P136" i="16"/>
  <c r="R136" i="16"/>
  <c r="T136" i="16"/>
  <c r="V136" i="16"/>
  <c r="P137" i="16"/>
  <c r="R137" i="16"/>
  <c r="T137" i="16"/>
  <c r="V137" i="16"/>
  <c r="P138" i="16"/>
  <c r="R138" i="16"/>
  <c r="T138" i="16"/>
  <c r="V138" i="16"/>
  <c r="P139" i="16"/>
  <c r="R139" i="16"/>
  <c r="T139" i="16"/>
  <c r="V139" i="16"/>
  <c r="P140" i="16"/>
  <c r="R140" i="16"/>
  <c r="T140" i="16"/>
  <c r="V140" i="16"/>
  <c r="P141" i="16"/>
  <c r="R141" i="16"/>
  <c r="T141" i="16"/>
  <c r="V141" i="16"/>
  <c r="P142" i="16"/>
  <c r="R142" i="16"/>
  <c r="T142" i="16"/>
  <c r="V142" i="16"/>
  <c r="P143" i="16"/>
  <c r="R143" i="16"/>
  <c r="T143" i="16"/>
  <c r="V143" i="16"/>
  <c r="P144" i="16"/>
  <c r="R144" i="16"/>
  <c r="T144" i="16"/>
  <c r="V144" i="16"/>
  <c r="P145" i="16"/>
  <c r="R145" i="16"/>
  <c r="T145" i="16"/>
  <c r="V145" i="16"/>
  <c r="P146" i="16"/>
  <c r="R146" i="16"/>
  <c r="T146" i="16"/>
  <c r="V146" i="16"/>
  <c r="V134" i="16"/>
  <c r="T134" i="16"/>
  <c r="R134" i="16"/>
  <c r="P134" i="16"/>
  <c r="T133" i="16"/>
  <c r="P133" i="16"/>
  <c r="P121" i="16"/>
  <c r="R121" i="16"/>
  <c r="T121" i="16"/>
  <c r="V121" i="16"/>
  <c r="P122" i="16"/>
  <c r="R122" i="16"/>
  <c r="T122" i="16"/>
  <c r="V122" i="16"/>
  <c r="P123" i="16"/>
  <c r="R123" i="16"/>
  <c r="T123" i="16"/>
  <c r="V123" i="16"/>
  <c r="P124" i="16"/>
  <c r="R124" i="16"/>
  <c r="T124" i="16"/>
  <c r="V124" i="16"/>
  <c r="P125" i="16"/>
  <c r="R125" i="16"/>
  <c r="T125" i="16"/>
  <c r="V125" i="16"/>
  <c r="P126" i="16"/>
  <c r="R126" i="16"/>
  <c r="T126" i="16"/>
  <c r="V126" i="16"/>
  <c r="P127" i="16"/>
  <c r="R127" i="16"/>
  <c r="T127" i="16"/>
  <c r="V127" i="16"/>
  <c r="P128" i="16"/>
  <c r="R128" i="16"/>
  <c r="T128" i="16"/>
  <c r="V128" i="16"/>
  <c r="P129" i="16"/>
  <c r="R129" i="16"/>
  <c r="T129" i="16"/>
  <c r="V129" i="16"/>
  <c r="P130" i="16"/>
  <c r="R130" i="16"/>
  <c r="T130" i="16"/>
  <c r="V130" i="16"/>
  <c r="P131" i="16"/>
  <c r="R131" i="16"/>
  <c r="T131" i="16"/>
  <c r="V131" i="16"/>
  <c r="P132" i="16"/>
  <c r="R132" i="16"/>
  <c r="T132" i="16"/>
  <c r="V132" i="16"/>
  <c r="V120" i="16"/>
  <c r="T120" i="16"/>
  <c r="R120" i="16"/>
  <c r="P120" i="16"/>
  <c r="T119" i="16"/>
  <c r="P119" i="16"/>
  <c r="P107" i="16"/>
  <c r="R107" i="16"/>
  <c r="T107" i="16"/>
  <c r="V107" i="16"/>
  <c r="P108" i="16"/>
  <c r="R108" i="16"/>
  <c r="T108" i="16"/>
  <c r="V108" i="16"/>
  <c r="P109" i="16"/>
  <c r="R109" i="16"/>
  <c r="T109" i="16"/>
  <c r="V109" i="16"/>
  <c r="P110" i="16"/>
  <c r="R110" i="16"/>
  <c r="T110" i="16"/>
  <c r="V110" i="16"/>
  <c r="P111" i="16"/>
  <c r="R111" i="16"/>
  <c r="T111" i="16"/>
  <c r="V111" i="16"/>
  <c r="P112" i="16"/>
  <c r="R112" i="16"/>
  <c r="T112" i="16"/>
  <c r="V112" i="16"/>
  <c r="P113" i="16"/>
  <c r="R113" i="16"/>
  <c r="T113" i="16"/>
  <c r="V113" i="16"/>
  <c r="P114" i="16"/>
  <c r="R114" i="16"/>
  <c r="T114" i="16"/>
  <c r="V114" i="16"/>
  <c r="P115" i="16"/>
  <c r="R115" i="16"/>
  <c r="T115" i="16"/>
  <c r="V115" i="16"/>
  <c r="P116" i="16"/>
  <c r="R116" i="16"/>
  <c r="T116" i="16"/>
  <c r="V116" i="16"/>
  <c r="P117" i="16"/>
  <c r="R117" i="16"/>
  <c r="T117" i="16"/>
  <c r="V117" i="16"/>
  <c r="P118" i="16"/>
  <c r="R118" i="16"/>
  <c r="T118" i="16"/>
  <c r="V118" i="16"/>
  <c r="V106" i="16"/>
  <c r="T106" i="16"/>
  <c r="R106" i="16"/>
  <c r="P106" i="16"/>
  <c r="T105" i="16"/>
  <c r="P105" i="16"/>
  <c r="P93" i="16"/>
  <c r="R93" i="16"/>
  <c r="T93" i="16"/>
  <c r="V93" i="16"/>
  <c r="P94" i="16"/>
  <c r="R94" i="16"/>
  <c r="T94" i="16"/>
  <c r="V94" i="16"/>
  <c r="P95" i="16"/>
  <c r="R95" i="16"/>
  <c r="T95" i="16"/>
  <c r="V95" i="16"/>
  <c r="P96" i="16"/>
  <c r="R96" i="16"/>
  <c r="T96" i="16"/>
  <c r="V96" i="16"/>
  <c r="P97" i="16"/>
  <c r="R97" i="16"/>
  <c r="T97" i="16"/>
  <c r="V97" i="16"/>
  <c r="P98" i="16"/>
  <c r="R98" i="16"/>
  <c r="T98" i="16"/>
  <c r="V98" i="16"/>
  <c r="P99" i="16"/>
  <c r="R99" i="16"/>
  <c r="T99" i="16"/>
  <c r="V99" i="16"/>
  <c r="P100" i="16"/>
  <c r="R100" i="16"/>
  <c r="T100" i="16"/>
  <c r="V100" i="16"/>
  <c r="P101" i="16"/>
  <c r="R101" i="16"/>
  <c r="T101" i="16"/>
  <c r="V101" i="16"/>
  <c r="P102" i="16"/>
  <c r="R102" i="16"/>
  <c r="T102" i="16"/>
  <c r="V102" i="16"/>
  <c r="P103" i="16"/>
  <c r="R103" i="16"/>
  <c r="T103" i="16"/>
  <c r="V103" i="16"/>
  <c r="P104" i="16"/>
  <c r="R104" i="16"/>
  <c r="T104" i="16"/>
  <c r="V104" i="16"/>
  <c r="V92" i="16"/>
  <c r="T92" i="16"/>
  <c r="R92" i="16"/>
  <c r="P92" i="16"/>
  <c r="P79" i="16"/>
  <c r="R79" i="16"/>
  <c r="T79" i="16"/>
  <c r="V79" i="16"/>
  <c r="P80" i="16"/>
  <c r="R80" i="16"/>
  <c r="T80" i="16"/>
  <c r="V80" i="16"/>
  <c r="P81" i="16"/>
  <c r="R81" i="16"/>
  <c r="T81" i="16"/>
  <c r="V81" i="16"/>
  <c r="P82" i="16"/>
  <c r="R82" i="16"/>
  <c r="T82" i="16"/>
  <c r="V82" i="16"/>
  <c r="P83" i="16"/>
  <c r="R83" i="16"/>
  <c r="T83" i="16"/>
  <c r="V83" i="16"/>
  <c r="P84" i="16"/>
  <c r="R84" i="16"/>
  <c r="T84" i="16"/>
  <c r="V84" i="16"/>
  <c r="P85" i="16"/>
  <c r="R85" i="16"/>
  <c r="T85" i="16"/>
  <c r="V85" i="16"/>
  <c r="P86" i="16"/>
  <c r="R86" i="16"/>
  <c r="T86" i="16"/>
  <c r="V86" i="16"/>
  <c r="P87" i="16"/>
  <c r="R87" i="16"/>
  <c r="T87" i="16"/>
  <c r="V87" i="16"/>
  <c r="P88" i="16"/>
  <c r="R88" i="16"/>
  <c r="T88" i="16"/>
  <c r="V88" i="16"/>
  <c r="P89" i="16"/>
  <c r="R89" i="16"/>
  <c r="T89" i="16"/>
  <c r="V89" i="16"/>
  <c r="P90" i="16"/>
  <c r="R90" i="16"/>
  <c r="T90" i="16"/>
  <c r="V90" i="16"/>
  <c r="V78" i="16"/>
  <c r="T78" i="16"/>
  <c r="R78" i="16"/>
  <c r="P78" i="16"/>
  <c r="T91" i="16"/>
  <c r="T77" i="16"/>
  <c r="T63" i="16"/>
  <c r="P65" i="16"/>
  <c r="R65" i="16"/>
  <c r="T65" i="16"/>
  <c r="V65" i="16"/>
  <c r="P66" i="16"/>
  <c r="R66" i="16"/>
  <c r="T66" i="16"/>
  <c r="V66" i="16"/>
  <c r="P67" i="16"/>
  <c r="R67" i="16"/>
  <c r="T67" i="16"/>
  <c r="V67" i="16"/>
  <c r="P68" i="16"/>
  <c r="R68" i="16"/>
  <c r="T68" i="16"/>
  <c r="V68" i="16"/>
  <c r="P69" i="16"/>
  <c r="R69" i="16"/>
  <c r="T69" i="16"/>
  <c r="V69" i="16"/>
  <c r="P70" i="16"/>
  <c r="R70" i="16"/>
  <c r="T70" i="16"/>
  <c r="V70" i="16"/>
  <c r="P71" i="16"/>
  <c r="R71" i="16"/>
  <c r="T71" i="16"/>
  <c r="V71" i="16"/>
  <c r="P72" i="16"/>
  <c r="R72" i="16"/>
  <c r="T72" i="16"/>
  <c r="V72" i="16"/>
  <c r="P73" i="16"/>
  <c r="R73" i="16"/>
  <c r="T73" i="16"/>
  <c r="V73" i="16"/>
  <c r="P74" i="16"/>
  <c r="R74" i="16"/>
  <c r="T74" i="16"/>
  <c r="V74" i="16"/>
  <c r="P75" i="16"/>
  <c r="R75" i="16"/>
  <c r="T75" i="16"/>
  <c r="V75" i="16"/>
  <c r="P76" i="16"/>
  <c r="R76" i="16"/>
  <c r="T76" i="16"/>
  <c r="V76" i="16"/>
  <c r="V64" i="16"/>
  <c r="T64" i="16"/>
  <c r="R64" i="16"/>
  <c r="P64" i="16"/>
  <c r="P51" i="16"/>
  <c r="R51" i="16"/>
  <c r="P52" i="16"/>
  <c r="R52" i="16"/>
  <c r="P53" i="16"/>
  <c r="R53" i="16"/>
  <c r="P54" i="16"/>
  <c r="R54" i="16"/>
  <c r="P55" i="16"/>
  <c r="R55" i="16"/>
  <c r="P56" i="16"/>
  <c r="R56" i="16"/>
  <c r="P57" i="16"/>
  <c r="R57" i="16"/>
  <c r="P58" i="16"/>
  <c r="R58" i="16"/>
  <c r="P59" i="16"/>
  <c r="R59" i="16"/>
  <c r="P60" i="16"/>
  <c r="R60" i="16"/>
  <c r="P61" i="16"/>
  <c r="R61" i="16"/>
  <c r="P62" i="16"/>
  <c r="R62" i="16"/>
  <c r="R50" i="16"/>
  <c r="P50" i="16"/>
  <c r="P37" i="16"/>
  <c r="R37" i="16"/>
  <c r="P38" i="16"/>
  <c r="R38" i="16"/>
  <c r="P39" i="16"/>
  <c r="R39" i="16"/>
  <c r="P40" i="16"/>
  <c r="R40" i="16"/>
  <c r="P41" i="16"/>
  <c r="R41" i="16"/>
  <c r="P42" i="16"/>
  <c r="R42" i="16"/>
  <c r="P43" i="16"/>
  <c r="R43" i="16"/>
  <c r="P44" i="16"/>
  <c r="R44" i="16"/>
  <c r="P45" i="16"/>
  <c r="R45" i="16"/>
  <c r="P46" i="16"/>
  <c r="R46" i="16"/>
  <c r="P47" i="16"/>
  <c r="R47" i="16"/>
  <c r="P48" i="16"/>
  <c r="R48" i="16"/>
  <c r="R36" i="16"/>
  <c r="P36" i="16"/>
  <c r="P23" i="16"/>
  <c r="R23" i="16"/>
  <c r="P24" i="16"/>
  <c r="R24" i="16"/>
  <c r="P25" i="16"/>
  <c r="R25" i="16"/>
  <c r="P26" i="16"/>
  <c r="R26" i="16"/>
  <c r="P27" i="16"/>
  <c r="R27" i="16"/>
  <c r="P28" i="16"/>
  <c r="R28" i="16"/>
  <c r="P29" i="16"/>
  <c r="R29" i="16"/>
  <c r="P30" i="16"/>
  <c r="R30" i="16"/>
  <c r="P31" i="16"/>
  <c r="R31" i="16"/>
  <c r="P32" i="16"/>
  <c r="R32" i="16"/>
  <c r="P33" i="16"/>
  <c r="R33" i="16"/>
  <c r="P34" i="16"/>
  <c r="R34" i="16"/>
  <c r="R22" i="16"/>
  <c r="P22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H104" i="16"/>
  <c r="H105" i="16"/>
  <c r="H106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H132" i="16"/>
  <c r="H133" i="16"/>
  <c r="H134" i="16"/>
  <c r="H135" i="16"/>
  <c r="H136" i="16"/>
  <c r="H137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7" i="16"/>
  <c r="P9" i="16"/>
  <c r="R9" i="16"/>
  <c r="P10" i="16"/>
  <c r="R10" i="16"/>
  <c r="P11" i="16"/>
  <c r="R11" i="16"/>
  <c r="P12" i="16"/>
  <c r="R12" i="16"/>
  <c r="P13" i="16"/>
  <c r="R13" i="16"/>
  <c r="P14" i="16"/>
  <c r="R14" i="16"/>
  <c r="P15" i="16"/>
  <c r="R15" i="16"/>
  <c r="P16" i="16"/>
  <c r="R16" i="16"/>
  <c r="P17" i="16"/>
  <c r="R17" i="16"/>
  <c r="P18" i="16"/>
  <c r="R18" i="16"/>
  <c r="P19" i="16"/>
  <c r="R19" i="16"/>
  <c r="P20" i="16"/>
  <c r="R20" i="16"/>
  <c r="R8" i="16"/>
  <c r="P8" i="16"/>
  <c r="B191" i="16"/>
  <c r="P191" i="16" s="1"/>
  <c r="R191" i="16"/>
  <c r="E191" i="16"/>
  <c r="T191" i="16" s="1"/>
  <c r="V191" i="16"/>
  <c r="B192" i="16"/>
  <c r="P192" i="16" s="1"/>
  <c r="R192" i="16"/>
  <c r="E192" i="16"/>
  <c r="B193" i="16"/>
  <c r="P193" i="16" s="1"/>
  <c r="E193" i="16"/>
  <c r="T193" i="16" s="1"/>
  <c r="B194" i="16"/>
  <c r="P194" i="16" s="1"/>
  <c r="E194" i="16"/>
  <c r="T194" i="16" s="1"/>
  <c r="B195" i="16"/>
  <c r="P195" i="16" s="1"/>
  <c r="R195" i="16"/>
  <c r="E195" i="16"/>
  <c r="T195" i="16" s="1"/>
  <c r="V195" i="16"/>
  <c r="B196" i="16"/>
  <c r="P196" i="16" s="1"/>
  <c r="R196" i="16"/>
  <c r="E196" i="16"/>
  <c r="B197" i="16"/>
  <c r="P197" i="16" s="1"/>
  <c r="E197" i="16"/>
  <c r="T197" i="16" s="1"/>
  <c r="B198" i="16"/>
  <c r="P198" i="16" s="1"/>
  <c r="E198" i="16"/>
  <c r="T198" i="16" s="1"/>
  <c r="B199" i="16"/>
  <c r="P199" i="16" s="1"/>
  <c r="R199" i="16"/>
  <c r="E199" i="16"/>
  <c r="T199" i="16" s="1"/>
  <c r="V199" i="16"/>
  <c r="B200" i="16"/>
  <c r="P200" i="16" s="1"/>
  <c r="R200" i="16"/>
  <c r="E200" i="16"/>
  <c r="B201" i="16"/>
  <c r="P201" i="16" s="1"/>
  <c r="E201" i="16"/>
  <c r="T201" i="16" s="1"/>
  <c r="B202" i="16"/>
  <c r="P202" i="16" s="1"/>
  <c r="E202" i="16"/>
  <c r="T202" i="16" s="1"/>
  <c r="E190" i="16"/>
  <c r="T190" i="16" s="1"/>
  <c r="B190" i="16"/>
  <c r="P35" i="16"/>
  <c r="P175" i="16"/>
  <c r="P91" i="16"/>
  <c r="P77" i="16"/>
  <c r="P63" i="16"/>
  <c r="P49" i="16"/>
  <c r="P21" i="16"/>
  <c r="P7" i="16"/>
  <c r="B60" i="15"/>
  <c r="B59" i="15"/>
  <c r="B58" i="15"/>
  <c r="B57" i="15"/>
  <c r="B56" i="15"/>
  <c r="B55" i="15"/>
  <c r="B54" i="15"/>
  <c r="B53" i="15"/>
  <c r="B52" i="15"/>
  <c r="B51" i="15"/>
  <c r="B50" i="15"/>
  <c r="B49" i="15"/>
  <c r="B48" i="15"/>
  <c r="L40" i="15"/>
  <c r="L39" i="15"/>
  <c r="L38" i="15"/>
  <c r="H38" i="15"/>
  <c r="L37" i="15"/>
  <c r="J37" i="15"/>
  <c r="L36" i="15"/>
  <c r="J36" i="15"/>
  <c r="L35" i="15"/>
  <c r="H35" i="15"/>
  <c r="L34" i="15"/>
  <c r="L33" i="15"/>
  <c r="L32" i="15"/>
  <c r="L31" i="15"/>
  <c r="H31" i="15"/>
  <c r="L30" i="15"/>
  <c r="L29" i="15"/>
  <c r="J29" i="15"/>
  <c r="H29" i="15"/>
  <c r="L28" i="15"/>
  <c r="J28" i="15"/>
  <c r="H28" i="15"/>
  <c r="L21" i="15"/>
  <c r="L20" i="15"/>
  <c r="J20" i="15"/>
  <c r="H20" i="15"/>
  <c r="L19" i="15"/>
  <c r="J19" i="15"/>
  <c r="H19" i="15"/>
  <c r="L18" i="15"/>
  <c r="J18" i="15"/>
  <c r="H18" i="15"/>
  <c r="L17" i="15"/>
  <c r="J17" i="15"/>
  <c r="H17" i="15"/>
  <c r="L16" i="15"/>
  <c r="J16" i="15"/>
  <c r="H16" i="15"/>
  <c r="L15" i="15"/>
  <c r="J15" i="15"/>
  <c r="H15" i="15"/>
  <c r="L14" i="15"/>
  <c r="J14" i="15"/>
  <c r="H14" i="15"/>
  <c r="L13" i="15"/>
  <c r="J13" i="15"/>
  <c r="H13" i="15"/>
  <c r="L12" i="15"/>
  <c r="J12" i="15"/>
  <c r="H12" i="15"/>
  <c r="L11" i="15"/>
  <c r="J11" i="15"/>
  <c r="H11" i="15"/>
  <c r="L10" i="15"/>
  <c r="J10" i="15"/>
  <c r="H10" i="15"/>
  <c r="L9" i="15"/>
  <c r="J9" i="15"/>
  <c r="H9" i="15"/>
  <c r="L8" i="15"/>
  <c r="J8" i="15"/>
  <c r="H8" i="15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L40" i="14"/>
  <c r="J40" i="14"/>
  <c r="H40" i="14"/>
  <c r="L39" i="14"/>
  <c r="J39" i="14"/>
  <c r="H39" i="14"/>
  <c r="L38" i="14"/>
  <c r="J38" i="14"/>
  <c r="H38" i="14"/>
  <c r="L37" i="14"/>
  <c r="J37" i="14"/>
  <c r="H37" i="14"/>
  <c r="L36" i="14"/>
  <c r="J36" i="14"/>
  <c r="H36" i="14"/>
  <c r="L35" i="14"/>
  <c r="J35" i="14"/>
  <c r="H35" i="14"/>
  <c r="L34" i="14"/>
  <c r="J34" i="14"/>
  <c r="H34" i="14"/>
  <c r="L33" i="14"/>
  <c r="J33" i="14"/>
  <c r="H33" i="14"/>
  <c r="L32" i="14"/>
  <c r="J32" i="14"/>
  <c r="H32" i="14"/>
  <c r="L31" i="14"/>
  <c r="J31" i="14"/>
  <c r="H31" i="14"/>
  <c r="L30" i="14"/>
  <c r="J30" i="14"/>
  <c r="H30" i="14"/>
  <c r="L29" i="14"/>
  <c r="J29" i="14"/>
  <c r="H29" i="14"/>
  <c r="L28" i="14"/>
  <c r="J28" i="14"/>
  <c r="H28" i="14"/>
  <c r="L21" i="14"/>
  <c r="L20" i="14"/>
  <c r="J20" i="14"/>
  <c r="H20" i="14"/>
  <c r="L19" i="14"/>
  <c r="J19" i="14"/>
  <c r="H19" i="14"/>
  <c r="L18" i="14"/>
  <c r="J18" i="14"/>
  <c r="H18" i="14"/>
  <c r="L17" i="14"/>
  <c r="J17" i="14"/>
  <c r="H17" i="14"/>
  <c r="L16" i="14"/>
  <c r="J16" i="14"/>
  <c r="H16" i="14"/>
  <c r="L15" i="14"/>
  <c r="J15" i="14"/>
  <c r="H15" i="14"/>
  <c r="L14" i="14"/>
  <c r="J14" i="14"/>
  <c r="H14" i="14"/>
  <c r="L13" i="14"/>
  <c r="J13" i="14"/>
  <c r="H13" i="14"/>
  <c r="L12" i="14"/>
  <c r="J12" i="14"/>
  <c r="H12" i="14"/>
  <c r="L11" i="14"/>
  <c r="J11" i="14"/>
  <c r="H11" i="14"/>
  <c r="L10" i="14"/>
  <c r="J10" i="14"/>
  <c r="H10" i="14"/>
  <c r="L9" i="14"/>
  <c r="J9" i="14"/>
  <c r="H9" i="14"/>
  <c r="L8" i="14"/>
  <c r="J8" i="14"/>
  <c r="H8" i="14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L40" i="13"/>
  <c r="J40" i="13"/>
  <c r="H40" i="13"/>
  <c r="L39" i="13"/>
  <c r="J39" i="13"/>
  <c r="H39" i="13"/>
  <c r="L38" i="13"/>
  <c r="J38" i="13"/>
  <c r="H38" i="13"/>
  <c r="L37" i="13"/>
  <c r="J37" i="13"/>
  <c r="H37" i="13"/>
  <c r="L36" i="13"/>
  <c r="J36" i="13"/>
  <c r="H36" i="13"/>
  <c r="L35" i="13"/>
  <c r="J35" i="13"/>
  <c r="H35" i="13"/>
  <c r="L34" i="13"/>
  <c r="J34" i="13"/>
  <c r="H34" i="13"/>
  <c r="L33" i="13"/>
  <c r="J33" i="13"/>
  <c r="H33" i="13"/>
  <c r="L32" i="13"/>
  <c r="J32" i="13"/>
  <c r="H32" i="13"/>
  <c r="L31" i="13"/>
  <c r="J31" i="13"/>
  <c r="H31" i="13"/>
  <c r="L30" i="13"/>
  <c r="J30" i="13"/>
  <c r="H30" i="13"/>
  <c r="L29" i="13"/>
  <c r="J29" i="13"/>
  <c r="H29" i="13"/>
  <c r="L28" i="13"/>
  <c r="J28" i="13"/>
  <c r="H28" i="13"/>
  <c r="N21" i="13"/>
  <c r="L21" i="13"/>
  <c r="N20" i="13"/>
  <c r="L20" i="13"/>
  <c r="J20" i="13"/>
  <c r="H20" i="13"/>
  <c r="N19" i="13"/>
  <c r="L19" i="13"/>
  <c r="J19" i="13"/>
  <c r="H19" i="13"/>
  <c r="N18" i="13"/>
  <c r="L18" i="13"/>
  <c r="J18" i="13"/>
  <c r="H18" i="13"/>
  <c r="N17" i="13"/>
  <c r="L17" i="13"/>
  <c r="J17" i="13"/>
  <c r="H17" i="13"/>
  <c r="N16" i="13"/>
  <c r="L16" i="13"/>
  <c r="J16" i="13"/>
  <c r="H16" i="13"/>
  <c r="N15" i="13"/>
  <c r="L15" i="13"/>
  <c r="J15" i="13"/>
  <c r="H15" i="13"/>
  <c r="N14" i="13"/>
  <c r="L14" i="13"/>
  <c r="J14" i="13"/>
  <c r="H14" i="13"/>
  <c r="N13" i="13"/>
  <c r="L13" i="13"/>
  <c r="J13" i="13"/>
  <c r="H13" i="13"/>
  <c r="N12" i="13"/>
  <c r="L12" i="13"/>
  <c r="J12" i="13"/>
  <c r="H12" i="13"/>
  <c r="N11" i="13"/>
  <c r="L11" i="13"/>
  <c r="J11" i="13"/>
  <c r="H11" i="13"/>
  <c r="N10" i="13"/>
  <c r="L10" i="13"/>
  <c r="J10" i="13"/>
  <c r="H10" i="13"/>
  <c r="N9" i="13"/>
  <c r="L9" i="13"/>
  <c r="J9" i="13"/>
  <c r="H9" i="13"/>
  <c r="N8" i="13"/>
  <c r="L8" i="13"/>
  <c r="J8" i="13"/>
  <c r="H8" i="13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6" i="11"/>
  <c r="L40" i="11"/>
  <c r="J40" i="11"/>
  <c r="H40" i="11"/>
  <c r="L39" i="11"/>
  <c r="J39" i="11"/>
  <c r="H39" i="11"/>
  <c r="L38" i="11"/>
  <c r="J38" i="11"/>
  <c r="H38" i="11"/>
  <c r="L37" i="11"/>
  <c r="J37" i="11"/>
  <c r="H37" i="11"/>
  <c r="L36" i="11"/>
  <c r="J36" i="11"/>
  <c r="H36" i="11"/>
  <c r="L35" i="11"/>
  <c r="J35" i="11"/>
  <c r="H35" i="11"/>
  <c r="L34" i="11"/>
  <c r="J34" i="11"/>
  <c r="H34" i="11"/>
  <c r="L33" i="11"/>
  <c r="J33" i="11"/>
  <c r="H33" i="11"/>
  <c r="L32" i="11"/>
  <c r="J32" i="11"/>
  <c r="H32" i="11"/>
  <c r="L31" i="11"/>
  <c r="J31" i="11"/>
  <c r="H31" i="11"/>
  <c r="L30" i="11"/>
  <c r="J30" i="11"/>
  <c r="H30" i="11"/>
  <c r="L29" i="11"/>
  <c r="J29" i="11"/>
  <c r="H29" i="11"/>
  <c r="L28" i="11"/>
  <c r="J28" i="11"/>
  <c r="H28" i="11"/>
  <c r="L26" i="11"/>
  <c r="B26" i="11"/>
  <c r="L21" i="11"/>
  <c r="N20" i="11"/>
  <c r="L20" i="11"/>
  <c r="H20" i="11"/>
  <c r="N19" i="11"/>
  <c r="L19" i="11"/>
  <c r="H19" i="11"/>
  <c r="N18" i="11"/>
  <c r="L18" i="11"/>
  <c r="H18" i="11"/>
  <c r="N17" i="11"/>
  <c r="L17" i="11"/>
  <c r="H17" i="11"/>
  <c r="N16" i="11"/>
  <c r="L16" i="11"/>
  <c r="J16" i="11"/>
  <c r="H16" i="11"/>
  <c r="N15" i="11"/>
  <c r="L15" i="11"/>
  <c r="H15" i="11"/>
  <c r="N14" i="11"/>
  <c r="L14" i="11"/>
  <c r="H14" i="11"/>
  <c r="N13" i="11"/>
  <c r="L13" i="11"/>
  <c r="H13" i="11"/>
  <c r="N12" i="11"/>
  <c r="L12" i="11"/>
  <c r="H12" i="11"/>
  <c r="N11" i="11"/>
  <c r="L11" i="11"/>
  <c r="H11" i="11"/>
  <c r="N10" i="11"/>
  <c r="L10" i="11"/>
  <c r="H10" i="11"/>
  <c r="N9" i="11"/>
  <c r="L9" i="11"/>
  <c r="H9" i="11"/>
  <c r="N8" i="11"/>
  <c r="L8" i="11"/>
  <c r="J8" i="11"/>
  <c r="H8" i="11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6" i="10"/>
  <c r="L41" i="10"/>
  <c r="N40" i="10"/>
  <c r="L40" i="10"/>
  <c r="J40" i="10"/>
  <c r="H40" i="10"/>
  <c r="N39" i="10"/>
  <c r="L39" i="10"/>
  <c r="J39" i="10"/>
  <c r="H39" i="10"/>
  <c r="N38" i="10"/>
  <c r="L38" i="10"/>
  <c r="J38" i="10"/>
  <c r="H38" i="10"/>
  <c r="N37" i="10"/>
  <c r="L37" i="10"/>
  <c r="J37" i="10"/>
  <c r="H37" i="10"/>
  <c r="N36" i="10"/>
  <c r="L36" i="10"/>
  <c r="J36" i="10"/>
  <c r="H36" i="10"/>
  <c r="N35" i="10"/>
  <c r="L35" i="10"/>
  <c r="J35" i="10"/>
  <c r="H35" i="10"/>
  <c r="N34" i="10"/>
  <c r="L34" i="10"/>
  <c r="J34" i="10"/>
  <c r="H34" i="10"/>
  <c r="N33" i="10"/>
  <c r="L33" i="10"/>
  <c r="J33" i="10"/>
  <c r="H33" i="10"/>
  <c r="N32" i="10"/>
  <c r="L32" i="10"/>
  <c r="J32" i="10"/>
  <c r="H32" i="10"/>
  <c r="N31" i="10"/>
  <c r="L31" i="10"/>
  <c r="J31" i="10"/>
  <c r="H31" i="10"/>
  <c r="N30" i="10"/>
  <c r="L30" i="10"/>
  <c r="J30" i="10"/>
  <c r="H30" i="10"/>
  <c r="N29" i="10"/>
  <c r="L29" i="10"/>
  <c r="J29" i="10"/>
  <c r="H29" i="10"/>
  <c r="N28" i="10"/>
  <c r="L28" i="10"/>
  <c r="J28" i="10"/>
  <c r="H28" i="10"/>
  <c r="N21" i="10"/>
  <c r="L21" i="10"/>
  <c r="N20" i="10"/>
  <c r="L20" i="10"/>
  <c r="J20" i="10"/>
  <c r="H20" i="10"/>
  <c r="N19" i="10"/>
  <c r="L19" i="10"/>
  <c r="J19" i="10"/>
  <c r="H19" i="10"/>
  <c r="N18" i="10"/>
  <c r="L18" i="10"/>
  <c r="J18" i="10"/>
  <c r="H18" i="10"/>
  <c r="N17" i="10"/>
  <c r="L17" i="10"/>
  <c r="J17" i="10"/>
  <c r="H17" i="10"/>
  <c r="N16" i="10"/>
  <c r="L16" i="10"/>
  <c r="J16" i="10"/>
  <c r="H16" i="10"/>
  <c r="N15" i="10"/>
  <c r="L15" i="10"/>
  <c r="J15" i="10"/>
  <c r="H15" i="10"/>
  <c r="N14" i="10"/>
  <c r="L14" i="10"/>
  <c r="J14" i="10"/>
  <c r="H14" i="10"/>
  <c r="N13" i="10"/>
  <c r="L13" i="10"/>
  <c r="J13" i="10"/>
  <c r="H13" i="10"/>
  <c r="N12" i="10"/>
  <c r="L12" i="10"/>
  <c r="J12" i="10"/>
  <c r="H12" i="10"/>
  <c r="N11" i="10"/>
  <c r="L11" i="10"/>
  <c r="J11" i="10"/>
  <c r="H11" i="10"/>
  <c r="N10" i="10"/>
  <c r="L10" i="10"/>
  <c r="J10" i="10"/>
  <c r="H10" i="10"/>
  <c r="N9" i="10"/>
  <c r="L9" i="10"/>
  <c r="J9" i="10"/>
  <c r="H9" i="10"/>
  <c r="N8" i="10"/>
  <c r="L8" i="10"/>
  <c r="J8" i="10"/>
  <c r="H8" i="10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6" i="9"/>
  <c r="N40" i="9"/>
  <c r="L40" i="9"/>
  <c r="N39" i="9"/>
  <c r="L39" i="9"/>
  <c r="J39" i="9"/>
  <c r="H39" i="9"/>
  <c r="N38" i="9"/>
  <c r="L38" i="9"/>
  <c r="N37" i="9"/>
  <c r="L37" i="9"/>
  <c r="J37" i="9"/>
  <c r="H37" i="9"/>
  <c r="N36" i="9"/>
  <c r="L36" i="9"/>
  <c r="N35" i="9"/>
  <c r="L35" i="9"/>
  <c r="J35" i="9"/>
  <c r="H35" i="9"/>
  <c r="N34" i="9"/>
  <c r="L34" i="9"/>
  <c r="N33" i="9"/>
  <c r="L33" i="9"/>
  <c r="J33" i="9"/>
  <c r="H33" i="9"/>
  <c r="N32" i="9"/>
  <c r="L32" i="9"/>
  <c r="N31" i="9"/>
  <c r="L31" i="9"/>
  <c r="J31" i="9"/>
  <c r="H31" i="9"/>
  <c r="N30" i="9"/>
  <c r="L30" i="9"/>
  <c r="N29" i="9"/>
  <c r="L29" i="9"/>
  <c r="J29" i="9"/>
  <c r="H29" i="9"/>
  <c r="N28" i="9"/>
  <c r="L28" i="9"/>
  <c r="L26" i="9"/>
  <c r="B26" i="9"/>
  <c r="N20" i="9"/>
  <c r="L20" i="9"/>
  <c r="J20" i="9"/>
  <c r="N19" i="9"/>
  <c r="L19" i="9"/>
  <c r="H19" i="9"/>
  <c r="N18" i="9"/>
  <c r="L18" i="9"/>
  <c r="J18" i="9"/>
  <c r="N17" i="9"/>
  <c r="L17" i="9"/>
  <c r="N16" i="9"/>
  <c r="L16" i="9"/>
  <c r="J16" i="9"/>
  <c r="N15" i="9"/>
  <c r="L15" i="9"/>
  <c r="N14" i="9"/>
  <c r="L14" i="9"/>
  <c r="J14" i="9"/>
  <c r="N13" i="9"/>
  <c r="L13" i="9"/>
  <c r="N12" i="9"/>
  <c r="L12" i="9"/>
  <c r="J12" i="9"/>
  <c r="N11" i="9"/>
  <c r="L11" i="9"/>
  <c r="N10" i="9"/>
  <c r="L10" i="9"/>
  <c r="J10" i="9"/>
  <c r="H10" i="9"/>
  <c r="N9" i="9"/>
  <c r="L9" i="9"/>
  <c r="N8" i="9"/>
  <c r="L8" i="9"/>
  <c r="J8" i="9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6" i="8"/>
  <c r="N40" i="8"/>
  <c r="L40" i="8"/>
  <c r="H40" i="8"/>
  <c r="N39" i="8"/>
  <c r="L39" i="8"/>
  <c r="H39" i="8"/>
  <c r="N38" i="8"/>
  <c r="L38" i="8"/>
  <c r="H38" i="8"/>
  <c r="N37" i="8"/>
  <c r="L37" i="8"/>
  <c r="H37" i="8"/>
  <c r="N36" i="8"/>
  <c r="L36" i="8"/>
  <c r="H36" i="8"/>
  <c r="N35" i="8"/>
  <c r="L35" i="8"/>
  <c r="H35" i="8"/>
  <c r="N34" i="8"/>
  <c r="L34" i="8"/>
  <c r="H34" i="8"/>
  <c r="N33" i="8"/>
  <c r="L33" i="8"/>
  <c r="H33" i="8"/>
  <c r="N32" i="8"/>
  <c r="L32" i="8"/>
  <c r="H32" i="8"/>
  <c r="N31" i="8"/>
  <c r="L31" i="8"/>
  <c r="H31" i="8"/>
  <c r="N30" i="8"/>
  <c r="L30" i="8"/>
  <c r="H30" i="8"/>
  <c r="N29" i="8"/>
  <c r="L29" i="8"/>
  <c r="H29" i="8"/>
  <c r="N28" i="8"/>
  <c r="L28" i="8"/>
  <c r="H28" i="8"/>
  <c r="L26" i="8"/>
  <c r="B26" i="8"/>
  <c r="N21" i="8"/>
  <c r="L21" i="8"/>
  <c r="N20" i="8"/>
  <c r="L20" i="8"/>
  <c r="H20" i="8"/>
  <c r="N19" i="8"/>
  <c r="L19" i="8"/>
  <c r="J19" i="8"/>
  <c r="H19" i="8"/>
  <c r="N18" i="8"/>
  <c r="L18" i="8"/>
  <c r="H18" i="8"/>
  <c r="N17" i="8"/>
  <c r="L17" i="8"/>
  <c r="J17" i="8"/>
  <c r="H17" i="8"/>
  <c r="N16" i="8"/>
  <c r="L16" i="8"/>
  <c r="H16" i="8"/>
  <c r="N15" i="8"/>
  <c r="L15" i="8"/>
  <c r="J15" i="8"/>
  <c r="H15" i="8"/>
  <c r="N14" i="8"/>
  <c r="L14" i="8"/>
  <c r="H14" i="8"/>
  <c r="N13" i="8"/>
  <c r="L13" i="8"/>
  <c r="J13" i="8"/>
  <c r="H13" i="8"/>
  <c r="N12" i="8"/>
  <c r="L12" i="8"/>
  <c r="H12" i="8"/>
  <c r="N11" i="8"/>
  <c r="L11" i="8"/>
  <c r="J11" i="8"/>
  <c r="H11" i="8"/>
  <c r="N10" i="8"/>
  <c r="L10" i="8"/>
  <c r="H10" i="8"/>
  <c r="N9" i="8"/>
  <c r="L9" i="8"/>
  <c r="J9" i="8"/>
  <c r="H9" i="8"/>
  <c r="N8" i="8"/>
  <c r="L8" i="8"/>
  <c r="H8" i="8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6" i="7"/>
  <c r="N40" i="7"/>
  <c r="L40" i="7"/>
  <c r="H40" i="7"/>
  <c r="F40" i="7"/>
  <c r="N39" i="7"/>
  <c r="L39" i="7"/>
  <c r="H39" i="7"/>
  <c r="F39" i="7"/>
  <c r="N38" i="7"/>
  <c r="L38" i="7"/>
  <c r="H38" i="7"/>
  <c r="F38" i="7"/>
  <c r="N37" i="7"/>
  <c r="L37" i="7"/>
  <c r="H37" i="7"/>
  <c r="F37" i="7"/>
  <c r="N36" i="7"/>
  <c r="L36" i="7"/>
  <c r="H36" i="7"/>
  <c r="F36" i="7"/>
  <c r="N35" i="7"/>
  <c r="L35" i="7"/>
  <c r="H35" i="7"/>
  <c r="F35" i="7"/>
  <c r="N34" i="7"/>
  <c r="L34" i="7"/>
  <c r="J34" i="7"/>
  <c r="H34" i="7"/>
  <c r="F34" i="7"/>
  <c r="N33" i="7"/>
  <c r="L33" i="7"/>
  <c r="H33" i="7"/>
  <c r="F33" i="7"/>
  <c r="N32" i="7"/>
  <c r="L32" i="7"/>
  <c r="H32" i="7"/>
  <c r="F32" i="7"/>
  <c r="N31" i="7"/>
  <c r="L31" i="7"/>
  <c r="H31" i="7"/>
  <c r="F31" i="7"/>
  <c r="N30" i="7"/>
  <c r="L30" i="7"/>
  <c r="H30" i="7"/>
  <c r="F30" i="7"/>
  <c r="N29" i="7"/>
  <c r="L29" i="7"/>
  <c r="H29" i="7"/>
  <c r="F29" i="7"/>
  <c r="N28" i="7"/>
  <c r="L28" i="7"/>
  <c r="H28" i="7"/>
  <c r="F28" i="7"/>
  <c r="L26" i="7"/>
  <c r="B26" i="7"/>
  <c r="N21" i="7"/>
  <c r="L21" i="7"/>
  <c r="F21" i="7"/>
  <c r="N20" i="7"/>
  <c r="L20" i="7"/>
  <c r="J20" i="7"/>
  <c r="H20" i="7"/>
  <c r="F20" i="7"/>
  <c r="N19" i="7"/>
  <c r="L19" i="7"/>
  <c r="J19" i="7"/>
  <c r="H19" i="7"/>
  <c r="F19" i="7"/>
  <c r="N18" i="7"/>
  <c r="L18" i="7"/>
  <c r="J18" i="7"/>
  <c r="H18" i="7"/>
  <c r="F18" i="7"/>
  <c r="N17" i="7"/>
  <c r="L17" i="7"/>
  <c r="J17" i="7"/>
  <c r="H17" i="7"/>
  <c r="F17" i="7"/>
  <c r="N16" i="7"/>
  <c r="L16" i="7"/>
  <c r="J16" i="7"/>
  <c r="H16" i="7"/>
  <c r="F16" i="7"/>
  <c r="N15" i="7"/>
  <c r="L15" i="7"/>
  <c r="J15" i="7"/>
  <c r="H15" i="7"/>
  <c r="F15" i="7"/>
  <c r="N14" i="7"/>
  <c r="L14" i="7"/>
  <c r="J14" i="7"/>
  <c r="H14" i="7"/>
  <c r="F14" i="7"/>
  <c r="N13" i="7"/>
  <c r="L13" i="7"/>
  <c r="J13" i="7"/>
  <c r="H13" i="7"/>
  <c r="F13" i="7"/>
  <c r="N12" i="7"/>
  <c r="L12" i="7"/>
  <c r="J12" i="7"/>
  <c r="H12" i="7"/>
  <c r="F12" i="7"/>
  <c r="N11" i="7"/>
  <c r="L11" i="7"/>
  <c r="J11" i="7"/>
  <c r="H11" i="7"/>
  <c r="F11" i="7"/>
  <c r="N10" i="7"/>
  <c r="L10" i="7"/>
  <c r="J10" i="7"/>
  <c r="H10" i="7"/>
  <c r="F10" i="7"/>
  <c r="N9" i="7"/>
  <c r="L9" i="7"/>
  <c r="J9" i="7"/>
  <c r="H9" i="7"/>
  <c r="F9" i="7"/>
  <c r="N8" i="7"/>
  <c r="L8" i="7"/>
  <c r="J8" i="7"/>
  <c r="H8" i="7"/>
  <c r="F8" i="7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6" i="6"/>
  <c r="N40" i="6"/>
  <c r="L40" i="6"/>
  <c r="J40" i="6"/>
  <c r="H40" i="6"/>
  <c r="N39" i="6"/>
  <c r="L39" i="6"/>
  <c r="J39" i="6"/>
  <c r="H39" i="6"/>
  <c r="N38" i="6"/>
  <c r="L38" i="6"/>
  <c r="J38" i="6"/>
  <c r="H38" i="6"/>
  <c r="N37" i="6"/>
  <c r="L37" i="6"/>
  <c r="J37" i="6"/>
  <c r="H37" i="6"/>
  <c r="N36" i="6"/>
  <c r="L36" i="6"/>
  <c r="J36" i="6"/>
  <c r="H36" i="6"/>
  <c r="N35" i="6"/>
  <c r="L35" i="6"/>
  <c r="J35" i="6"/>
  <c r="H35" i="6"/>
  <c r="N34" i="6"/>
  <c r="L34" i="6"/>
  <c r="J34" i="6"/>
  <c r="H34" i="6"/>
  <c r="N33" i="6"/>
  <c r="L33" i="6"/>
  <c r="J33" i="6"/>
  <c r="H33" i="6"/>
  <c r="N32" i="6"/>
  <c r="L32" i="6"/>
  <c r="J32" i="6"/>
  <c r="H32" i="6"/>
  <c r="N31" i="6"/>
  <c r="L31" i="6"/>
  <c r="J31" i="6"/>
  <c r="H31" i="6"/>
  <c r="N30" i="6"/>
  <c r="L30" i="6"/>
  <c r="J30" i="6"/>
  <c r="H30" i="6"/>
  <c r="N29" i="6"/>
  <c r="L29" i="6"/>
  <c r="J29" i="6"/>
  <c r="H29" i="6"/>
  <c r="N28" i="6"/>
  <c r="L28" i="6"/>
  <c r="J28" i="6"/>
  <c r="H28" i="6"/>
  <c r="L26" i="6"/>
  <c r="B26" i="6"/>
  <c r="N21" i="6"/>
  <c r="L21" i="6"/>
  <c r="N20" i="6"/>
  <c r="L20" i="6"/>
  <c r="J20" i="6"/>
  <c r="H20" i="6"/>
  <c r="N19" i="6"/>
  <c r="L19" i="6"/>
  <c r="J19" i="6"/>
  <c r="H19" i="6"/>
  <c r="N18" i="6"/>
  <c r="L18" i="6"/>
  <c r="J18" i="6"/>
  <c r="H18" i="6"/>
  <c r="N17" i="6"/>
  <c r="L17" i="6"/>
  <c r="J17" i="6"/>
  <c r="H17" i="6"/>
  <c r="N16" i="6"/>
  <c r="L16" i="6"/>
  <c r="J16" i="6"/>
  <c r="H16" i="6"/>
  <c r="N15" i="6"/>
  <c r="L15" i="6"/>
  <c r="J15" i="6"/>
  <c r="H15" i="6"/>
  <c r="N14" i="6"/>
  <c r="L14" i="6"/>
  <c r="J14" i="6"/>
  <c r="H14" i="6"/>
  <c r="N13" i="6"/>
  <c r="L13" i="6"/>
  <c r="J13" i="6"/>
  <c r="H13" i="6"/>
  <c r="N12" i="6"/>
  <c r="L12" i="6"/>
  <c r="J12" i="6"/>
  <c r="H12" i="6"/>
  <c r="N11" i="6"/>
  <c r="L11" i="6"/>
  <c r="J11" i="6"/>
  <c r="H11" i="6"/>
  <c r="N10" i="6"/>
  <c r="L10" i="6"/>
  <c r="J10" i="6"/>
  <c r="H10" i="6"/>
  <c r="N9" i="6"/>
  <c r="L9" i="6"/>
  <c r="J9" i="6"/>
  <c r="H9" i="6"/>
  <c r="N8" i="6"/>
  <c r="L8" i="6"/>
  <c r="J8" i="6"/>
  <c r="H8" i="6"/>
  <c r="L201" i="16" l="1"/>
  <c r="L193" i="16"/>
  <c r="I202" i="16"/>
  <c r="I198" i="16"/>
  <c r="I194" i="16"/>
  <c r="I190" i="16"/>
  <c r="N189" i="16"/>
  <c r="N185" i="16"/>
  <c r="N181" i="16"/>
  <c r="N177" i="16"/>
  <c r="N173" i="16"/>
  <c r="N169" i="16"/>
  <c r="N165" i="16"/>
  <c r="N161" i="16"/>
  <c r="N157" i="16"/>
  <c r="N153" i="16"/>
  <c r="J202" i="16"/>
  <c r="N202" i="16" s="1"/>
  <c r="N48" i="16"/>
  <c r="N44" i="16"/>
  <c r="N36" i="16"/>
  <c r="N28" i="16"/>
  <c r="N20" i="16"/>
  <c r="I201" i="16"/>
  <c r="I197" i="16"/>
  <c r="I193" i="16"/>
  <c r="N23" i="16"/>
  <c r="N11" i="16"/>
  <c r="N7" i="16"/>
  <c r="L199" i="16"/>
  <c r="L195" i="16"/>
  <c r="L191" i="16"/>
  <c r="M200" i="16"/>
  <c r="M196" i="16"/>
  <c r="M192" i="16"/>
  <c r="N188" i="16"/>
  <c r="N184" i="16"/>
  <c r="N180" i="16"/>
  <c r="N176" i="16"/>
  <c r="N172" i="16"/>
  <c r="N168" i="16"/>
  <c r="N164" i="16"/>
  <c r="N160" i="16"/>
  <c r="N156" i="16"/>
  <c r="N147" i="16"/>
  <c r="N139" i="16"/>
  <c r="N131" i="16"/>
  <c r="N123" i="16"/>
  <c r="N115" i="16"/>
  <c r="N107" i="16"/>
  <c r="N99" i="16"/>
  <c r="N91" i="16"/>
  <c r="N83" i="16"/>
  <c r="N75" i="16"/>
  <c r="N67" i="16"/>
  <c r="N59" i="16"/>
  <c r="N51" i="16"/>
  <c r="N43" i="16"/>
  <c r="N35" i="16"/>
  <c r="N27" i="16"/>
  <c r="N19" i="16"/>
  <c r="V202" i="16"/>
  <c r="R197" i="16"/>
  <c r="J199" i="16"/>
  <c r="J195" i="16"/>
  <c r="J191" i="16"/>
  <c r="J194" i="16"/>
  <c r="N187" i="16"/>
  <c r="N179" i="16"/>
  <c r="N171" i="16"/>
  <c r="N163" i="16"/>
  <c r="N155" i="16"/>
  <c r="I199" i="16"/>
  <c r="I191" i="16"/>
  <c r="N186" i="16"/>
  <c r="N182" i="16"/>
  <c r="N178" i="16"/>
  <c r="N174" i="16"/>
  <c r="N170" i="16"/>
  <c r="N166" i="16"/>
  <c r="N162" i="16"/>
  <c r="N158" i="16"/>
  <c r="N154" i="16"/>
  <c r="N149" i="16"/>
  <c r="N145" i="16"/>
  <c r="N141" i="16"/>
  <c r="N137" i="16"/>
  <c r="N133" i="16"/>
  <c r="N129" i="16"/>
  <c r="N125" i="16"/>
  <c r="N121" i="16"/>
  <c r="N117" i="16"/>
  <c r="N113" i="16"/>
  <c r="N109" i="16"/>
  <c r="N105" i="16"/>
  <c r="N101" i="16"/>
  <c r="N97" i="16"/>
  <c r="N93" i="16"/>
  <c r="N89" i="16"/>
  <c r="N85" i="16"/>
  <c r="N81" i="16"/>
  <c r="N77" i="16"/>
  <c r="N73" i="16"/>
  <c r="N69" i="16"/>
  <c r="N65" i="16"/>
  <c r="N61" i="16"/>
  <c r="N57" i="16"/>
  <c r="N53" i="16"/>
  <c r="N49" i="16"/>
  <c r="N45" i="16"/>
  <c r="N41" i="16"/>
  <c r="N37" i="16"/>
  <c r="N33" i="16"/>
  <c r="N29" i="16"/>
  <c r="N25" i="16"/>
  <c r="N21" i="16"/>
  <c r="N17" i="16"/>
  <c r="N13" i="16"/>
  <c r="N9" i="16"/>
  <c r="Q190" i="16"/>
  <c r="B61" i="15"/>
  <c r="H32" i="15"/>
  <c r="H36" i="15"/>
  <c r="H39" i="15"/>
  <c r="H33" i="15"/>
  <c r="H40" i="15"/>
  <c r="I35" i="15"/>
  <c r="H37" i="15"/>
  <c r="H41" i="15" s="1"/>
  <c r="I30" i="15"/>
  <c r="H30" i="15"/>
  <c r="H34" i="15"/>
  <c r="J31" i="15"/>
  <c r="J39" i="15"/>
  <c r="I37" i="15"/>
  <c r="I29" i="15"/>
  <c r="J34" i="15"/>
  <c r="I36" i="15"/>
  <c r="J32" i="15"/>
  <c r="I34" i="15"/>
  <c r="N41" i="15"/>
  <c r="J35" i="15"/>
  <c r="F41" i="15"/>
  <c r="I28" i="15"/>
  <c r="I33" i="15"/>
  <c r="M41" i="15"/>
  <c r="J40" i="15"/>
  <c r="J30" i="15"/>
  <c r="J38" i="15"/>
  <c r="I40" i="15"/>
  <c r="I32" i="15"/>
  <c r="I39" i="15"/>
  <c r="I13" i="15"/>
  <c r="I18" i="15"/>
  <c r="I10" i="15"/>
  <c r="I21" i="15" s="1"/>
  <c r="F21" i="15"/>
  <c r="I14" i="15"/>
  <c r="I13" i="14"/>
  <c r="I11" i="14"/>
  <c r="I20" i="14"/>
  <c r="I12" i="14"/>
  <c r="F21" i="14"/>
  <c r="I18" i="14"/>
  <c r="I10" i="14"/>
  <c r="I17" i="14"/>
  <c r="I9" i="14"/>
  <c r="I21" i="14" s="1"/>
  <c r="H41" i="13"/>
  <c r="J10" i="11"/>
  <c r="J18" i="11"/>
  <c r="J15" i="11"/>
  <c r="J12" i="11"/>
  <c r="J20" i="11"/>
  <c r="J9" i="11"/>
  <c r="J17" i="11"/>
  <c r="J14" i="11"/>
  <c r="J11" i="11"/>
  <c r="J19" i="11"/>
  <c r="J13" i="11"/>
  <c r="I36" i="9"/>
  <c r="I40" i="9"/>
  <c r="I32" i="9"/>
  <c r="H28" i="9"/>
  <c r="H30" i="9"/>
  <c r="H32" i="9"/>
  <c r="H34" i="9"/>
  <c r="H41" i="9" s="1"/>
  <c r="H36" i="9"/>
  <c r="H38" i="9"/>
  <c r="I39" i="9"/>
  <c r="I31" i="9"/>
  <c r="J28" i="9"/>
  <c r="J30" i="9"/>
  <c r="J32" i="9"/>
  <c r="J34" i="9"/>
  <c r="J36" i="9"/>
  <c r="J38" i="9"/>
  <c r="J40" i="9"/>
  <c r="I38" i="9"/>
  <c r="I30" i="9"/>
  <c r="I41" i="9" s="1"/>
  <c r="I37" i="9"/>
  <c r="H12" i="9"/>
  <c r="L21" i="9"/>
  <c r="H8" i="9"/>
  <c r="H17" i="9"/>
  <c r="B61" i="9"/>
  <c r="H15" i="9"/>
  <c r="H13" i="9"/>
  <c r="H20" i="9"/>
  <c r="H11" i="9"/>
  <c r="H18" i="9"/>
  <c r="M21" i="9"/>
  <c r="H9" i="9"/>
  <c r="H16" i="9"/>
  <c r="I8" i="9"/>
  <c r="I14" i="9"/>
  <c r="I15" i="9"/>
  <c r="I20" i="9"/>
  <c r="I12" i="9"/>
  <c r="I19" i="9"/>
  <c r="I11" i="9"/>
  <c r="F21" i="9"/>
  <c r="I18" i="9"/>
  <c r="I10" i="9"/>
  <c r="J9" i="9"/>
  <c r="J11" i="9"/>
  <c r="J13" i="9"/>
  <c r="J15" i="9"/>
  <c r="J17" i="9"/>
  <c r="J19" i="9"/>
  <c r="N21" i="9"/>
  <c r="I17" i="9"/>
  <c r="I9" i="9"/>
  <c r="I16" i="9"/>
  <c r="J29" i="8"/>
  <c r="J31" i="8"/>
  <c r="J33" i="8"/>
  <c r="J35" i="8"/>
  <c r="J37" i="8"/>
  <c r="J39" i="8"/>
  <c r="I34" i="8"/>
  <c r="I39" i="8"/>
  <c r="I31" i="8"/>
  <c r="I40" i="8"/>
  <c r="J28" i="8"/>
  <c r="J30" i="8"/>
  <c r="J32" i="8"/>
  <c r="J34" i="8"/>
  <c r="J36" i="8"/>
  <c r="J38" i="8"/>
  <c r="J40" i="8"/>
  <c r="F41" i="8"/>
  <c r="I38" i="8"/>
  <c r="I30" i="8"/>
  <c r="I32" i="8"/>
  <c r="I37" i="8"/>
  <c r="I29" i="8"/>
  <c r="I41" i="8" s="1"/>
  <c r="I36" i="8"/>
  <c r="I35" i="8"/>
  <c r="I14" i="8"/>
  <c r="J8" i="8"/>
  <c r="J10" i="8"/>
  <c r="J12" i="8"/>
  <c r="J14" i="8"/>
  <c r="J16" i="8"/>
  <c r="J18" i="8"/>
  <c r="J20" i="8"/>
  <c r="I20" i="8"/>
  <c r="I12" i="8"/>
  <c r="I19" i="8"/>
  <c r="I11" i="8"/>
  <c r="I18" i="8"/>
  <c r="I10" i="8"/>
  <c r="I21" i="8" s="1"/>
  <c r="I17" i="8"/>
  <c r="J29" i="7"/>
  <c r="J37" i="7"/>
  <c r="N41" i="7"/>
  <c r="J28" i="7"/>
  <c r="J36" i="7"/>
  <c r="M41" i="7"/>
  <c r="J33" i="7"/>
  <c r="J41" i="7" s="1"/>
  <c r="I40" i="7"/>
  <c r="J30" i="7"/>
  <c r="J38" i="7"/>
  <c r="I38" i="7"/>
  <c r="J31" i="7"/>
  <c r="F41" i="7"/>
  <c r="J35" i="7"/>
  <c r="I34" i="7"/>
  <c r="J39" i="7"/>
  <c r="J32" i="7"/>
  <c r="J40" i="7"/>
  <c r="I32" i="7"/>
  <c r="I28" i="7"/>
  <c r="I33" i="7"/>
  <c r="I39" i="7"/>
  <c r="I31" i="7"/>
  <c r="I30" i="7"/>
  <c r="I37" i="7"/>
  <c r="I29" i="7"/>
  <c r="I36" i="7"/>
  <c r="J33" i="2"/>
  <c r="L41" i="9"/>
  <c r="L41" i="14"/>
  <c r="L41" i="6"/>
  <c r="L41" i="8"/>
  <c r="L41" i="13"/>
  <c r="L41" i="7"/>
  <c r="J28" i="2"/>
  <c r="E61" i="2"/>
  <c r="J39" i="2"/>
  <c r="J31" i="2"/>
  <c r="G41" i="2"/>
  <c r="J38" i="2"/>
  <c r="J30" i="2"/>
  <c r="J32" i="2"/>
  <c r="N41" i="10"/>
  <c r="J37" i="2"/>
  <c r="J29" i="2"/>
  <c r="N41" i="9"/>
  <c r="J36" i="2"/>
  <c r="J40" i="2"/>
  <c r="N41" i="8"/>
  <c r="J35" i="2"/>
  <c r="N41" i="6"/>
  <c r="D61" i="2"/>
  <c r="N190" i="16"/>
  <c r="N198" i="16"/>
  <c r="J200" i="16"/>
  <c r="N200" i="16" s="1"/>
  <c r="J196" i="16"/>
  <c r="N196" i="16" s="1"/>
  <c r="J192" i="16"/>
  <c r="N192" i="16" s="1"/>
  <c r="M199" i="16"/>
  <c r="M191" i="16"/>
  <c r="I195" i="16"/>
  <c r="M201" i="16"/>
  <c r="M193" i="16"/>
  <c r="M198" i="16"/>
  <c r="M190" i="16"/>
  <c r="J201" i="16"/>
  <c r="N201" i="16" s="1"/>
  <c r="J197" i="16"/>
  <c r="N197" i="16" s="1"/>
  <c r="J193" i="16"/>
  <c r="M197" i="16"/>
  <c r="J13" i="2"/>
  <c r="J12" i="2"/>
  <c r="J11" i="2"/>
  <c r="J8" i="2"/>
  <c r="J18" i="2"/>
  <c r="J10" i="2"/>
  <c r="J17" i="2"/>
  <c r="J9" i="2"/>
  <c r="J16" i="2"/>
  <c r="H41" i="11"/>
  <c r="H21" i="13"/>
  <c r="H41" i="10"/>
  <c r="H196" i="16"/>
  <c r="H192" i="16"/>
  <c r="H41" i="8"/>
  <c r="H41" i="7"/>
  <c r="J41" i="6"/>
  <c r="H200" i="16"/>
  <c r="H198" i="16"/>
  <c r="V190" i="16"/>
  <c r="H194" i="16"/>
  <c r="H202" i="16"/>
  <c r="H201" i="16"/>
  <c r="H197" i="16"/>
  <c r="H193" i="16"/>
  <c r="V200" i="16"/>
  <c r="V198" i="16"/>
  <c r="V196" i="16"/>
  <c r="V194" i="16"/>
  <c r="V192" i="16"/>
  <c r="T200" i="16"/>
  <c r="T196" i="16"/>
  <c r="T192" i="16"/>
  <c r="H199" i="16"/>
  <c r="H195" i="16"/>
  <c r="H191" i="16"/>
  <c r="P190" i="16"/>
  <c r="H190" i="16"/>
  <c r="T189" i="16"/>
  <c r="P189" i="16"/>
  <c r="H21" i="15"/>
  <c r="J21" i="15"/>
  <c r="H41" i="14"/>
  <c r="H21" i="14"/>
  <c r="J21" i="14"/>
  <c r="J21" i="13"/>
  <c r="J41" i="11"/>
  <c r="H21" i="11"/>
  <c r="H21" i="10"/>
  <c r="J21" i="10"/>
  <c r="H21" i="8"/>
  <c r="H21" i="7"/>
  <c r="H41" i="6"/>
  <c r="H21" i="6"/>
  <c r="J21" i="6"/>
  <c r="N199" i="16" l="1"/>
  <c r="N195" i="16"/>
  <c r="N193" i="16"/>
  <c r="N194" i="16"/>
  <c r="N191" i="16"/>
  <c r="J41" i="15"/>
  <c r="I41" i="15"/>
  <c r="J41" i="9"/>
  <c r="H21" i="9"/>
  <c r="I21" i="9"/>
  <c r="J21" i="9"/>
  <c r="J41" i="8"/>
  <c r="J21" i="8"/>
  <c r="I41" i="7"/>
  <c r="J41" i="2"/>
  <c r="J21" i="2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6" i="5"/>
  <c r="N41" i="5"/>
  <c r="L41" i="5"/>
  <c r="N40" i="5"/>
  <c r="L40" i="5"/>
  <c r="J40" i="5"/>
  <c r="H40" i="5"/>
  <c r="N39" i="5"/>
  <c r="L39" i="5"/>
  <c r="J39" i="5"/>
  <c r="H39" i="5"/>
  <c r="N38" i="5"/>
  <c r="L38" i="5"/>
  <c r="J38" i="5"/>
  <c r="H38" i="5"/>
  <c r="N37" i="5"/>
  <c r="L37" i="5"/>
  <c r="J37" i="5"/>
  <c r="H37" i="5"/>
  <c r="N36" i="5"/>
  <c r="L36" i="5"/>
  <c r="J36" i="5"/>
  <c r="H36" i="5"/>
  <c r="N35" i="5"/>
  <c r="L35" i="5"/>
  <c r="J35" i="5"/>
  <c r="H35" i="5"/>
  <c r="N34" i="5"/>
  <c r="L34" i="5"/>
  <c r="J34" i="5"/>
  <c r="H34" i="5"/>
  <c r="N33" i="5"/>
  <c r="L33" i="5"/>
  <c r="J33" i="5"/>
  <c r="H33" i="5"/>
  <c r="N32" i="5"/>
  <c r="L32" i="5"/>
  <c r="J32" i="5"/>
  <c r="H32" i="5"/>
  <c r="N31" i="5"/>
  <c r="L31" i="5"/>
  <c r="J31" i="5"/>
  <c r="H31" i="5"/>
  <c r="N30" i="5"/>
  <c r="L30" i="5"/>
  <c r="J30" i="5"/>
  <c r="H30" i="5"/>
  <c r="N29" i="5"/>
  <c r="L29" i="5"/>
  <c r="J29" i="5"/>
  <c r="H29" i="5"/>
  <c r="N28" i="5"/>
  <c r="L28" i="5"/>
  <c r="J28" i="5"/>
  <c r="H28" i="5"/>
  <c r="L26" i="5"/>
  <c r="B26" i="5"/>
  <c r="N21" i="5"/>
  <c r="L21" i="5"/>
  <c r="N20" i="5"/>
  <c r="L20" i="5"/>
  <c r="J20" i="5"/>
  <c r="H20" i="5"/>
  <c r="N19" i="5"/>
  <c r="L19" i="5"/>
  <c r="J19" i="5"/>
  <c r="H19" i="5"/>
  <c r="N18" i="5"/>
  <c r="L18" i="5"/>
  <c r="J18" i="5"/>
  <c r="H18" i="5"/>
  <c r="N17" i="5"/>
  <c r="L17" i="5"/>
  <c r="J17" i="5"/>
  <c r="H17" i="5"/>
  <c r="N16" i="5"/>
  <c r="L16" i="5"/>
  <c r="J16" i="5"/>
  <c r="H16" i="5"/>
  <c r="N15" i="5"/>
  <c r="L15" i="5"/>
  <c r="J15" i="5"/>
  <c r="H15" i="5"/>
  <c r="N14" i="5"/>
  <c r="L14" i="5"/>
  <c r="J14" i="5"/>
  <c r="H14" i="5"/>
  <c r="N13" i="5"/>
  <c r="L13" i="5"/>
  <c r="J13" i="5"/>
  <c r="H13" i="5"/>
  <c r="N12" i="5"/>
  <c r="L12" i="5"/>
  <c r="J12" i="5"/>
  <c r="H12" i="5"/>
  <c r="N11" i="5"/>
  <c r="L11" i="5"/>
  <c r="J11" i="5"/>
  <c r="H11" i="5"/>
  <c r="N10" i="5"/>
  <c r="L10" i="5"/>
  <c r="J10" i="5"/>
  <c r="H10" i="5"/>
  <c r="N9" i="5"/>
  <c r="L9" i="5"/>
  <c r="J9" i="5"/>
  <c r="H9" i="5"/>
  <c r="N8" i="5"/>
  <c r="L8" i="5"/>
  <c r="J8" i="5"/>
  <c r="H8" i="5"/>
  <c r="L8" i="4"/>
  <c r="B46" i="4"/>
  <c r="L26" i="4"/>
  <c r="B26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N41" i="4"/>
  <c r="L41" i="4"/>
  <c r="N40" i="4"/>
  <c r="L40" i="4"/>
  <c r="J40" i="4"/>
  <c r="H40" i="4"/>
  <c r="N39" i="4"/>
  <c r="L39" i="4"/>
  <c r="J39" i="4"/>
  <c r="H39" i="4"/>
  <c r="N38" i="4"/>
  <c r="L38" i="4"/>
  <c r="J38" i="4"/>
  <c r="H38" i="4"/>
  <c r="N37" i="4"/>
  <c r="L37" i="4"/>
  <c r="J37" i="4"/>
  <c r="H37" i="4"/>
  <c r="N36" i="4"/>
  <c r="L36" i="4"/>
  <c r="J36" i="4"/>
  <c r="H36" i="4"/>
  <c r="N35" i="4"/>
  <c r="L35" i="4"/>
  <c r="J35" i="4"/>
  <c r="H35" i="4"/>
  <c r="N34" i="4"/>
  <c r="L34" i="4"/>
  <c r="J34" i="4"/>
  <c r="H34" i="4"/>
  <c r="N33" i="4"/>
  <c r="L33" i="4"/>
  <c r="J33" i="4"/>
  <c r="H33" i="4"/>
  <c r="N32" i="4"/>
  <c r="L32" i="4"/>
  <c r="J32" i="4"/>
  <c r="H32" i="4"/>
  <c r="N31" i="4"/>
  <c r="L31" i="4"/>
  <c r="J31" i="4"/>
  <c r="H31" i="4"/>
  <c r="N30" i="4"/>
  <c r="L30" i="4"/>
  <c r="J30" i="4"/>
  <c r="H30" i="4"/>
  <c r="N29" i="4"/>
  <c r="L29" i="4"/>
  <c r="J29" i="4"/>
  <c r="H29" i="4"/>
  <c r="N28" i="4"/>
  <c r="L28" i="4"/>
  <c r="J28" i="4"/>
  <c r="H28" i="4"/>
  <c r="N21" i="4"/>
  <c r="L21" i="4"/>
  <c r="N20" i="4"/>
  <c r="L20" i="4"/>
  <c r="J20" i="4"/>
  <c r="H20" i="4"/>
  <c r="N19" i="4"/>
  <c r="L19" i="4"/>
  <c r="J19" i="4"/>
  <c r="H19" i="4"/>
  <c r="N18" i="4"/>
  <c r="L18" i="4"/>
  <c r="J18" i="4"/>
  <c r="H18" i="4"/>
  <c r="N17" i="4"/>
  <c r="L17" i="4"/>
  <c r="J17" i="4"/>
  <c r="H17" i="4"/>
  <c r="N16" i="4"/>
  <c r="L16" i="4"/>
  <c r="J16" i="4"/>
  <c r="H16" i="4"/>
  <c r="N15" i="4"/>
  <c r="L15" i="4"/>
  <c r="J15" i="4"/>
  <c r="H15" i="4"/>
  <c r="N14" i="4"/>
  <c r="L14" i="4"/>
  <c r="J14" i="4"/>
  <c r="H14" i="4"/>
  <c r="N13" i="4"/>
  <c r="L13" i="4"/>
  <c r="J13" i="4"/>
  <c r="H13" i="4"/>
  <c r="N12" i="4"/>
  <c r="L12" i="4"/>
  <c r="J12" i="4"/>
  <c r="H12" i="4"/>
  <c r="N11" i="4"/>
  <c r="L11" i="4"/>
  <c r="J11" i="4"/>
  <c r="H11" i="4"/>
  <c r="N10" i="4"/>
  <c r="L10" i="4"/>
  <c r="J10" i="4"/>
  <c r="H10" i="4"/>
  <c r="N9" i="4"/>
  <c r="L9" i="4"/>
  <c r="J9" i="4"/>
  <c r="H9" i="4"/>
  <c r="N8" i="4"/>
  <c r="J8" i="4"/>
  <c r="H8" i="4"/>
  <c r="L41" i="3"/>
  <c r="N41" i="3"/>
  <c r="L29" i="3"/>
  <c r="N29" i="3"/>
  <c r="L30" i="3"/>
  <c r="N30" i="3"/>
  <c r="L31" i="3"/>
  <c r="N31" i="3"/>
  <c r="L32" i="3"/>
  <c r="N32" i="3"/>
  <c r="L33" i="3"/>
  <c r="N33" i="3"/>
  <c r="L34" i="3"/>
  <c r="N34" i="3"/>
  <c r="L35" i="3"/>
  <c r="N35" i="3"/>
  <c r="L36" i="3"/>
  <c r="N36" i="3"/>
  <c r="L37" i="3"/>
  <c r="N37" i="3"/>
  <c r="L38" i="3"/>
  <c r="N38" i="3"/>
  <c r="L39" i="3"/>
  <c r="N39" i="3"/>
  <c r="L40" i="3"/>
  <c r="N40" i="3"/>
  <c r="N28" i="3"/>
  <c r="L28" i="3"/>
  <c r="H29" i="3"/>
  <c r="J29" i="3"/>
  <c r="H30" i="3"/>
  <c r="J30" i="3"/>
  <c r="H31" i="3"/>
  <c r="J31" i="3"/>
  <c r="H32" i="3"/>
  <c r="J32" i="3"/>
  <c r="H33" i="3"/>
  <c r="J33" i="3"/>
  <c r="H34" i="3"/>
  <c r="J34" i="3"/>
  <c r="H35" i="3"/>
  <c r="J35" i="3"/>
  <c r="H36" i="3"/>
  <c r="J36" i="3"/>
  <c r="H37" i="3"/>
  <c r="J37" i="3"/>
  <c r="H38" i="3"/>
  <c r="J38" i="3"/>
  <c r="H39" i="3"/>
  <c r="J39" i="3"/>
  <c r="H40" i="3"/>
  <c r="J40" i="3"/>
  <c r="J28" i="3"/>
  <c r="H28" i="3"/>
  <c r="H9" i="3"/>
  <c r="J9" i="3"/>
  <c r="H10" i="3"/>
  <c r="J10" i="3"/>
  <c r="H11" i="3"/>
  <c r="J11" i="3"/>
  <c r="H12" i="3"/>
  <c r="J12" i="3"/>
  <c r="H13" i="3"/>
  <c r="J13" i="3"/>
  <c r="H14" i="3"/>
  <c r="J14" i="3"/>
  <c r="H15" i="3"/>
  <c r="J15" i="3"/>
  <c r="H16" i="3"/>
  <c r="J16" i="3"/>
  <c r="H17" i="3"/>
  <c r="J17" i="3"/>
  <c r="H18" i="3"/>
  <c r="J18" i="3"/>
  <c r="H19" i="3"/>
  <c r="J19" i="3"/>
  <c r="H20" i="3"/>
  <c r="J20" i="3"/>
  <c r="J8" i="3"/>
  <c r="H8" i="3"/>
  <c r="L8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H41" i="3" l="1"/>
  <c r="H21" i="3"/>
  <c r="J41" i="3"/>
  <c r="H21" i="5"/>
  <c r="J41" i="5"/>
  <c r="H41" i="5"/>
  <c r="J21" i="5"/>
  <c r="H41" i="4"/>
  <c r="J41" i="4"/>
  <c r="H21" i="4"/>
  <c r="I29" i="2" l="1"/>
  <c r="K29" i="2"/>
  <c r="I30" i="2"/>
  <c r="K30" i="2"/>
  <c r="I31" i="2"/>
  <c r="K31" i="2"/>
  <c r="I32" i="2"/>
  <c r="K32" i="2"/>
  <c r="I33" i="2"/>
  <c r="K33" i="2"/>
  <c r="I34" i="2"/>
  <c r="K34" i="2"/>
  <c r="I35" i="2"/>
  <c r="K35" i="2"/>
  <c r="I36" i="2"/>
  <c r="K36" i="2"/>
  <c r="I37" i="2"/>
  <c r="K37" i="2"/>
  <c r="I38" i="2"/>
  <c r="K38" i="2"/>
  <c r="I39" i="2"/>
  <c r="K39" i="2"/>
  <c r="I40" i="2"/>
  <c r="K40" i="2"/>
  <c r="K28" i="2"/>
  <c r="I28" i="2"/>
  <c r="I9" i="2"/>
  <c r="K9" i="2"/>
  <c r="I10" i="2"/>
  <c r="K10" i="2"/>
  <c r="I11" i="2"/>
  <c r="K11" i="2"/>
  <c r="I12" i="2"/>
  <c r="K12" i="2"/>
  <c r="I13" i="2"/>
  <c r="K13" i="2"/>
  <c r="I14" i="2"/>
  <c r="K14" i="2"/>
  <c r="I15" i="2"/>
  <c r="K15" i="2"/>
  <c r="I16" i="2"/>
  <c r="K16" i="2"/>
  <c r="I17" i="2"/>
  <c r="K17" i="2"/>
  <c r="I18" i="2"/>
  <c r="K18" i="2"/>
  <c r="I19" i="2"/>
  <c r="K19" i="2"/>
  <c r="I20" i="2"/>
  <c r="K20" i="2"/>
  <c r="K8" i="2"/>
  <c r="I8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K41" i="2" l="1"/>
  <c r="G55" i="2"/>
  <c r="G51" i="2"/>
  <c r="G49" i="2"/>
  <c r="I41" i="2"/>
  <c r="I21" i="2"/>
  <c r="G53" i="2"/>
  <c r="K21" i="2"/>
  <c r="G56" i="2"/>
  <c r="G57" i="2"/>
  <c r="G61" i="2"/>
  <c r="G54" i="2"/>
  <c r="G52" i="2"/>
  <c r="G60" i="2"/>
  <c r="G50" i="2"/>
  <c r="G58" i="2"/>
  <c r="G59" i="2"/>
</calcChain>
</file>

<file path=xl/sharedStrings.xml><?xml version="1.0" encoding="utf-8"?>
<sst xmlns="http://schemas.openxmlformats.org/spreadsheetml/2006/main" count="990" uniqueCount="98">
  <si>
    <t>01 CIDADE LISBOA</t>
  </si>
  <si>
    <t>02 LISBOA EXCEPTO CIDADE</t>
  </si>
  <si>
    <t>03 CIDADE PORTO</t>
  </si>
  <si>
    <t>04 PORTO EXCEPTO CIDADE</t>
  </si>
  <si>
    <t>05 BRAGA+VCASTELO</t>
  </si>
  <si>
    <t>06 AVEIRO</t>
  </si>
  <si>
    <t>07 COIMBRA</t>
  </si>
  <si>
    <t>08 LEIRIA</t>
  </si>
  <si>
    <t>09 BRAGANCA+VREAL+VISEU+CBRANCO+GUARDA</t>
  </si>
  <si>
    <t>10 SANTAREM</t>
  </si>
  <si>
    <t>11 PORTALEGRE+EVORA+BEJA</t>
  </si>
  <si>
    <t>12 SETUBAL</t>
  </si>
  <si>
    <t>13 FARO</t>
  </si>
  <si>
    <t>Total Geral</t>
  </si>
  <si>
    <t>EVOLUÇÃO DAS VENDAS DE VINHO TRANQUILO CERTIFICADO NO MERCADO NACIONAL POR ÁREA NIELSEN</t>
  </si>
  <si>
    <t>VOLUME (LITROS)</t>
  </si>
  <si>
    <t>ÁREA NIELSEN</t>
  </si>
  <si>
    <t>VALOR (EUROS)</t>
  </si>
  <si>
    <t>PREÇO MÉDIO (EUROS / LITRO)</t>
  </si>
  <si>
    <t>Peso</t>
  </si>
  <si>
    <t>VINHOS CERT.</t>
  </si>
  <si>
    <t>CVRVV</t>
  </si>
  <si>
    <t>CVRVV/ TOTAL*</t>
  </si>
  <si>
    <t>* Total Vinho Certificado</t>
  </si>
  <si>
    <t>CVRTM</t>
  </si>
  <si>
    <t>CVRTM/ TOTAL*</t>
  </si>
  <si>
    <t>IVDP - EVOLUÇÃO DAS VENDAS DE VINHO TRANQUILO CERTIFICADO NO MERCADO NACIONAL POR ÁREA NIELSEN</t>
  </si>
  <si>
    <t>IVDP</t>
  </si>
  <si>
    <t>IVDP/ TOTAL*</t>
  </si>
  <si>
    <t>CVRTV</t>
  </si>
  <si>
    <t>CVRTV/ TOTAL*</t>
  </si>
  <si>
    <t>CVB</t>
  </si>
  <si>
    <t>CVB/ TOTAL*</t>
  </si>
  <si>
    <t>CVR DÃO - EVOLUÇÃO DAS VENDAS DE VINHO TRANQUILO CERTIFICADO NO MERCADO NACIONAL POR ÁREA NIELSEN</t>
  </si>
  <si>
    <t>CVR DÃO/ TOTAL*</t>
  </si>
  <si>
    <t>CVR DÃO</t>
  </si>
  <si>
    <t>CVR BEIRA INTERIOR - EVOLUÇÃO DAS VENDAS DE VINHO TRANQUILO CERTIFICADO NO MERCADO NACIONAL POR ÁREA NIELSEN</t>
  </si>
  <si>
    <t>CVRBI</t>
  </si>
  <si>
    <t>CVRBI/ TOTAL*</t>
  </si>
  <si>
    <t>CVR LISBOA - EVOLUÇÃO DAS VENDAS DE VINHO TRANQUILO CERTIFICADO NO MERCADO NACIONAL POR ÁREA NIELSEN</t>
  </si>
  <si>
    <t>CVRLX</t>
  </si>
  <si>
    <t>CVRLX/ TOTAL*</t>
  </si>
  <si>
    <t>CVR TEJO - EVOLUÇÃO DAS VENDAS DE VINHO TRANQUILO CERTIFICADO NO MERCADO NACIONAL POR ÁREA NIELSEN</t>
  </si>
  <si>
    <t>CVR TEJO</t>
  </si>
  <si>
    <t>CVR TEJO / TOTAL*</t>
  </si>
  <si>
    <t>CVR PENÍSULA SETÚBAL - EVOLUÇÃO DAS VENDAS DE VINHO TRANQUILO CERTIFICADO NO MERCADO NACIONAL POR ÁREA NIELSEN</t>
  </si>
  <si>
    <t>CVRPS</t>
  </si>
  <si>
    <t>CVRPS / TOTAL*</t>
  </si>
  <si>
    <t>CVR ALENTEJANA - EVOLUÇÃO DAS VENDAS DE VINHO TRANQUILO CERTIFICADO NO MERCADO NACIONAL POR ÁREA NIELSEN</t>
  </si>
  <si>
    <t>CVRA</t>
  </si>
  <si>
    <t>CVRA / TOTAL*</t>
  </si>
  <si>
    <t>CVA</t>
  </si>
  <si>
    <t>CVA / TOTAL*</t>
  </si>
  <si>
    <t>CV ALGARVE - EVOLUÇÃO DAS VENDAS DE VINHO TRANQUILO CERTIFICADO NO MERCADO NACIONAL POR ÁREA NIELSEN</t>
  </si>
  <si>
    <t>MINHO</t>
  </si>
  <si>
    <t>TRAS OS MONTES</t>
  </si>
  <si>
    <t>DOURO</t>
  </si>
  <si>
    <t>BEIRAS</t>
  </si>
  <si>
    <t>TERRAS DE CISTER</t>
  </si>
  <si>
    <t>BEIRA ATLANTICO</t>
  </si>
  <si>
    <t>TERRAS DO DAO</t>
  </si>
  <si>
    <t>BEIRA INTERIOR</t>
  </si>
  <si>
    <t>LISBOA</t>
  </si>
  <si>
    <t>TEJO</t>
  </si>
  <si>
    <t>PENINSULA DE SETUBAL</t>
  </si>
  <si>
    <t>ALENTEJO</t>
  </si>
  <si>
    <t>ALGARVE</t>
  </si>
  <si>
    <t>EVOLUÇÃO DAS VENDAS DE VINHO TRANQUILO CERTIFICADO NO MERCADO NACIONAL POR ÁREA NIELSEN E ÁREA VITIVINÍCOLA</t>
  </si>
  <si>
    <t>PESO (VOL)</t>
  </si>
  <si>
    <t>PESO (VALOR)</t>
  </si>
  <si>
    <t>VOLUME</t>
  </si>
  <si>
    <t>VALOR</t>
  </si>
  <si>
    <t>PREÇO MÉDIO (€/L)</t>
  </si>
  <si>
    <t>P. MÉDIO</t>
  </si>
  <si>
    <t>CVR TÁVORA-VAROSA - EVOLUÇÃO DAS VENDAS DE VINHO TRANQUILO CERTIFICADO NO MERCADO NACIONAL POR ÁREA NIELSEN</t>
  </si>
  <si>
    <t>CV BAIRRADA - EVOLUÇÃO DAS VENDAS DE VINHO TRANQUILO CERTIFICADO NO MERCADO NACIONAL POR ÁREA NIELSEN</t>
  </si>
  <si>
    <t>CVR VINHOS VERDES - EVOLUÇÃO DAS VENDAS DE VINHO TRANQUILO CERTIFICADO NO MERCADO NACIONAL POR ÁREA NIELSEN</t>
  </si>
  <si>
    <t>CVR TRÁS-OS-MONTES - EVOLUÇÃO DAS VENDAS DE VINHO TRANQUILO CERTIFICADO NO MERCADO NACIONAL POR ÁREA NIELSEN</t>
  </si>
  <si>
    <t>14. CV ALGARVE - EVOLUÇÃO DAS VENDAS DE VINHO TRANQUILO CERTIFICADO NO MERCADO NACIONAL POR ÁREA NIELSEN</t>
  </si>
  <si>
    <t>13. CVR ALENTEJANA - EVOLUÇÃO DAS VENDAS DE VINHO TRANQUILO CERTIFICADO NO MERCADO NACIONAL POR ÁREA NIELSEN</t>
  </si>
  <si>
    <t>12. CVR PENÍSULA SETÚBAL - EVOLUÇÃO DAS VENDAS DE VINHO TRANQUILO CERTIFICADO NO MERCADO NACIONAL POR ÁREA NIELSEN</t>
  </si>
  <si>
    <t>11. CVR TEJO - EVOLUÇÃO DAS VENDAS DE VINHO TRANQUILO CERTIFICADO NO MERCADO NACIONAL POR ÁREA NIELSEN</t>
  </si>
  <si>
    <t>10. CVR LISBOA - EVOLUÇÃO DAS VENDAS DE VINHO TRANQUILO CERTIFICADO NO MERCADO NACIONAL POR ÁREA NIELSEN</t>
  </si>
  <si>
    <t>9. CVR BEIRA INTERIOR - EVOLUÇÃO DAS VENDAS DE VINHO TRANQUILO CERTIFICADO NO MERCADO NACIONAL POR ÁREA NIELSEN</t>
  </si>
  <si>
    <t>8. CVR DÃO - EVOLUÇÃO DAS VENDAS DE VINHO TRANQUILO CERTIFICADO NO MERCADO NACIONAL POR ÁREA NIELSEN</t>
  </si>
  <si>
    <t>7. CV BAIRRADA - EVOLUÇÃO DAS VENDAS DE VINHO TRANQUILO CERTIFICADO NO MERCADO NACIONAL POR ÁREA NIELSEN</t>
  </si>
  <si>
    <t>6. CVR TÁVORA-VAROSA - EVOLUÇÃO DAS VENDAS DE VINHO TRANQUILO CERTIFICADO NO MERCADO NACIONAL POR ÁREA NIELSEN</t>
  </si>
  <si>
    <t>5. IVDP - EVOLUÇÃO DAS VENDAS DE VINHO TRANQUILO CERTIFICADO NO MERCADO NACIONAL POR ÁREA NIELSEN</t>
  </si>
  <si>
    <t>4. CVR TRÁS-OS-MONTES  - EVOLUÇÃO DAS VENDAS DE VINHO TRANQUILO CERTIFICADO NO MERCADO NACIONAL POR ÁREA NIELSEN</t>
  </si>
  <si>
    <t>3. CVR VINHOS VERDES - EVOLUÇÃO DAS VENDAS DE VINHO TRANQUILO CERTIFICADO NO MERCADO NACIONAL POR ÁREA NIELSEN</t>
  </si>
  <si>
    <t>2. EVOLUÇÃO DAS VENDAS DE VINHO TRANQUILO CERTIFICADO NO MERCADO NACIONAL POR ÁREA NIELSEN E ÁREA VITIVINÍCOLA</t>
  </si>
  <si>
    <t>1. EVOLUÇÃO DAS VENDAS DE VINHO TRANQUILO CERTIFICADO NO MERCADO NACIONAL POR ÁREA NIELSEN</t>
  </si>
  <si>
    <t>VENDAS NO MERCADO NACIONAL POR ÁREA NIELSEN</t>
  </si>
  <si>
    <r>
      <t xml:space="preserve">2021 </t>
    </r>
    <r>
      <rPr>
        <i/>
        <sz val="12"/>
        <color rgb="FF002060"/>
        <rFont val="Calibri"/>
        <family val="2"/>
      </rPr>
      <t>versus</t>
    </r>
    <r>
      <rPr>
        <sz val="12"/>
        <color rgb="FF002060"/>
        <rFont val="Calibri"/>
        <family val="2"/>
      </rPr>
      <t xml:space="preserve"> 2020</t>
    </r>
  </si>
  <si>
    <r>
      <rPr>
        <b/>
        <sz val="11"/>
        <color theme="0"/>
        <rFont val="Symbol"/>
        <family val="1"/>
        <charset val="2"/>
      </rPr>
      <t xml:space="preserve">D       </t>
    </r>
    <r>
      <rPr>
        <b/>
        <sz val="11"/>
        <color theme="0"/>
        <rFont val="Calibri"/>
        <family val="2"/>
        <scheme val="minor"/>
      </rPr>
      <t>2021-2020</t>
    </r>
  </si>
  <si>
    <r>
      <rPr>
        <b/>
        <sz val="11"/>
        <color theme="0"/>
        <rFont val="Symbol"/>
        <family val="1"/>
        <charset val="2"/>
      </rPr>
      <t xml:space="preserve">D         </t>
    </r>
    <r>
      <rPr>
        <b/>
        <sz val="11"/>
        <color theme="0"/>
        <rFont val="Calibri"/>
        <family val="2"/>
        <scheme val="minor"/>
      </rPr>
      <t>2021-2020</t>
    </r>
  </si>
  <si>
    <r>
      <rPr>
        <b/>
        <sz val="11"/>
        <color theme="0"/>
        <rFont val="Symbol"/>
        <family val="1"/>
        <charset val="2"/>
      </rPr>
      <t xml:space="preserve">D </t>
    </r>
    <r>
      <rPr>
        <b/>
        <sz val="11"/>
        <color theme="0"/>
        <rFont val="Calibri"/>
        <family val="2"/>
        <scheme val="minor"/>
      </rPr>
      <t>2021-2020</t>
    </r>
  </si>
  <si>
    <t>Dados a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</si>
</sst>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1"/>
      <charset val="2"/>
      <scheme val="minor"/>
    </font>
    <font>
      <b/>
      <sz val="11"/>
      <color theme="0"/>
      <name val="Symbol"/>
      <family val="1"/>
      <charset val="2"/>
    </font>
    <font>
      <b/>
      <sz val="11"/>
      <color theme="0"/>
      <name val="Calibri"/>
      <family val="2"/>
    </font>
    <font>
      <sz val="11"/>
      <name val="Calibri"/>
      <family val="2"/>
    </font>
    <font>
      <sz val="12"/>
      <color rgb="FF002060"/>
      <name val="Calibri"/>
      <family val="2"/>
    </font>
    <font>
      <i/>
      <sz val="12"/>
      <color rgb="FF002060"/>
      <name val="Calibri"/>
      <family val="2"/>
    </font>
    <font>
      <sz val="14"/>
      <color rgb="FF00206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theme="4" tint="0.7999816888943144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/>
      <diagonal/>
    </border>
    <border>
      <left/>
      <right style="medium">
        <color theme="0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/>
      <diagonal/>
    </border>
    <border>
      <left style="medium">
        <color theme="0"/>
      </left>
      <right style="thin">
        <color theme="0"/>
      </right>
      <top/>
      <bottom style="medium">
        <color theme="9" tint="-0.24994659260841701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thin">
        <color theme="0"/>
      </bottom>
      <diagonal/>
    </border>
    <border>
      <left/>
      <right style="medium">
        <color theme="9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0"/>
      </right>
      <top/>
      <bottom/>
      <diagonal/>
    </border>
    <border>
      <left style="medium">
        <color theme="9" tint="-0.24994659260841701"/>
      </left>
      <right style="medium">
        <color theme="0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/>
      <bottom/>
      <diagonal/>
    </border>
    <border>
      <left/>
      <right style="thin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0"/>
      </left>
      <right/>
      <top/>
      <bottom/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medium">
        <color theme="9" tint="-0.24994659260841701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9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9" tint="-0.24994659260841701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38">
    <xf numFmtId="0" fontId="0" fillId="0" borderId="0" xfId="0"/>
    <xf numFmtId="3" fontId="0" fillId="0" borderId="0" xfId="0" applyNumberFormat="1"/>
    <xf numFmtId="0" fontId="4" fillId="0" borderId="0" xfId="1" applyFont="1"/>
    <xf numFmtId="0" fontId="2" fillId="0" borderId="0" xfId="0" applyFont="1"/>
    <xf numFmtId="0" fontId="2" fillId="0" borderId="0" xfId="0" applyFont="1" applyBorder="1"/>
    <xf numFmtId="0" fontId="0" fillId="0" borderId="0" xfId="0" applyBorder="1" applyAlignment="1">
      <alignment horizontal="left"/>
    </xf>
    <xf numFmtId="3" fontId="0" fillId="0" borderId="0" xfId="0" applyNumberFormat="1" applyBorder="1"/>
    <xf numFmtId="0" fontId="5" fillId="3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3" fontId="5" fillId="2" borderId="0" xfId="0" applyNumberFormat="1" applyFont="1" applyFill="1" applyBorder="1"/>
    <xf numFmtId="0" fontId="5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5" fillId="3" borderId="0" xfId="0" applyNumberFormat="1" applyFont="1" applyFill="1" applyBorder="1"/>
    <xf numFmtId="164" fontId="5" fillId="3" borderId="0" xfId="0" applyNumberFormat="1" applyFont="1" applyFill="1" applyBorder="1"/>
    <xf numFmtId="4" fontId="0" fillId="0" borderId="0" xfId="0" applyNumberFormat="1" applyBorder="1" applyAlignment="1">
      <alignment horizontal="center"/>
    </xf>
    <xf numFmtId="4" fontId="5" fillId="3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4" borderId="0" xfId="0" applyNumberFormat="1" applyFill="1" applyBorder="1"/>
    <xf numFmtId="164" fontId="9" fillId="3" borderId="0" xfId="0" applyNumberFormat="1" applyFont="1" applyFill="1" applyBorder="1"/>
    <xf numFmtId="164" fontId="10" fillId="0" borderId="0" xfId="0" applyNumberFormat="1" applyFont="1" applyBorder="1"/>
    <xf numFmtId="0" fontId="0" fillId="0" borderId="0" xfId="0" applyFill="1" applyBorder="1" applyAlignment="1">
      <alignment horizontal="left"/>
    </xf>
    <xf numFmtId="164" fontId="0" fillId="0" borderId="0" xfId="0" applyNumberFormat="1"/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4" fontId="5" fillId="3" borderId="0" xfId="0" applyNumberFormat="1" applyFont="1" applyFill="1"/>
    <xf numFmtId="164" fontId="0" fillId="4" borderId="0" xfId="0" applyNumberFormat="1" applyFill="1" applyAlignment="1">
      <alignment horizontal="right"/>
    </xf>
    <xf numFmtId="164" fontId="0" fillId="4" borderId="0" xfId="0" applyNumberFormat="1" applyFill="1"/>
    <xf numFmtId="0" fontId="5" fillId="3" borderId="9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2" borderId="27" xfId="0" applyFont="1" applyFill="1" applyBorder="1"/>
    <xf numFmtId="0" fontId="5" fillId="2" borderId="28" xfId="0" applyFont="1" applyFill="1" applyBorder="1"/>
    <xf numFmtId="0" fontId="5" fillId="2" borderId="9" xfId="0" applyFont="1" applyFill="1" applyBorder="1" applyAlignment="1">
      <alignment horizontal="left"/>
    </xf>
    <xf numFmtId="0" fontId="5" fillId="5" borderId="6" xfId="0" applyFont="1" applyFill="1" applyBorder="1"/>
    <xf numFmtId="0" fontId="5" fillId="5" borderId="2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0" fillId="5" borderId="0" xfId="0" applyFill="1" applyBorder="1"/>
    <xf numFmtId="1" fontId="5" fillId="5" borderId="0" xfId="0" applyNumberFormat="1" applyFont="1" applyFill="1" applyAlignment="1">
      <alignment horizontal="center"/>
    </xf>
    <xf numFmtId="1" fontId="0" fillId="5" borderId="0" xfId="0" applyNumberFormat="1" applyFill="1" applyBorder="1"/>
    <xf numFmtId="0" fontId="5" fillId="3" borderId="29" xfId="0" applyFont="1" applyFill="1" applyBorder="1" applyAlignment="1" applyProtection="1">
      <alignment horizontal="left"/>
      <protection locked="0"/>
    </xf>
    <xf numFmtId="3" fontId="5" fillId="3" borderId="1" xfId="0" applyNumberFormat="1" applyFont="1" applyFill="1" applyBorder="1" applyProtection="1">
      <protection locked="0"/>
    </xf>
    <xf numFmtId="3" fontId="5" fillId="3" borderId="3" xfId="0" applyNumberFormat="1" applyFont="1" applyFill="1" applyBorder="1" applyProtection="1">
      <protection locked="0"/>
    </xf>
    <xf numFmtId="0" fontId="5" fillId="3" borderId="29" xfId="0" applyFont="1" applyFill="1" applyBorder="1" applyAlignment="1">
      <alignment horizontal="left"/>
    </xf>
    <xf numFmtId="3" fontId="5" fillId="3" borderId="1" xfId="0" applyNumberFormat="1" applyFont="1" applyFill="1" applyBorder="1"/>
    <xf numFmtId="3" fontId="5" fillId="3" borderId="3" xfId="0" applyNumberFormat="1" applyFont="1" applyFill="1" applyBorder="1"/>
    <xf numFmtId="0" fontId="6" fillId="5" borderId="0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164" fontId="0" fillId="5" borderId="0" xfId="0" applyNumberFormat="1" applyFill="1" applyBorder="1"/>
    <xf numFmtId="164" fontId="0" fillId="5" borderId="0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right"/>
    </xf>
    <xf numFmtId="164" fontId="2" fillId="5" borderId="0" xfId="0" applyNumberFormat="1" applyFont="1" applyFill="1" applyBorder="1"/>
    <xf numFmtId="164" fontId="5" fillId="3" borderId="1" xfId="0" applyNumberFormat="1" applyFont="1" applyFill="1" applyBorder="1" applyAlignment="1">
      <alignment horizontal="right"/>
    </xf>
    <xf numFmtId="164" fontId="6" fillId="5" borderId="0" xfId="0" applyNumberFormat="1" applyFont="1" applyFill="1" applyBorder="1" applyAlignment="1">
      <alignment horizontal="right"/>
    </xf>
    <xf numFmtId="164" fontId="5" fillId="5" borderId="0" xfId="0" applyNumberFormat="1" applyFont="1" applyFill="1" applyBorder="1" applyAlignment="1">
      <alignment horizontal="right"/>
    </xf>
    <xf numFmtId="0" fontId="0" fillId="5" borderId="8" xfId="0" applyFill="1" applyBorder="1" applyAlignment="1">
      <alignment horizontal="left" indent="1"/>
    </xf>
    <xf numFmtId="3" fontId="0" fillId="5" borderId="0" xfId="0" applyNumberFormat="1" applyFill="1" applyBorder="1"/>
    <xf numFmtId="3" fontId="0" fillId="5" borderId="4" xfId="0" applyNumberFormat="1" applyFill="1" applyBorder="1"/>
    <xf numFmtId="0" fontId="0" fillId="5" borderId="25" xfId="0" applyFill="1" applyBorder="1" applyAlignment="1">
      <alignment horizontal="left" indent="1"/>
    </xf>
    <xf numFmtId="3" fontId="0" fillId="5" borderId="2" xfId="0" applyNumberFormat="1" applyFill="1" applyBorder="1"/>
    <xf numFmtId="0" fontId="3" fillId="5" borderId="0" xfId="1" applyFill="1"/>
    <xf numFmtId="0" fontId="14" fillId="0" borderId="0" xfId="4"/>
    <xf numFmtId="0" fontId="14" fillId="5" borderId="0" xfId="4" applyFill="1"/>
    <xf numFmtId="0" fontId="5" fillId="3" borderId="0" xfId="0" applyFont="1" applyFill="1" applyBorder="1" applyAlignment="1">
      <alignment horizontal="center"/>
    </xf>
    <xf numFmtId="0" fontId="13" fillId="5" borderId="0" xfId="1" applyFont="1" applyFill="1" applyAlignment="1">
      <alignment horizontal="center" vertical="center"/>
    </xf>
    <xf numFmtId="17" fontId="11" fillId="5" borderId="0" xfId="1" applyNumberFormat="1" applyFont="1" applyFill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3" fontId="0" fillId="5" borderId="9" xfId="0" applyNumberFormat="1" applyFill="1" applyBorder="1"/>
    <xf numFmtId="3" fontId="0" fillId="5" borderId="6" xfId="0" applyNumberFormat="1" applyFill="1" applyBorder="1"/>
    <xf numFmtId="3" fontId="0" fillId="5" borderId="30" xfId="0" applyNumberFormat="1" applyFill="1" applyBorder="1"/>
    <xf numFmtId="3" fontId="0" fillId="5" borderId="31" xfId="0" applyNumberFormat="1" applyFill="1" applyBorder="1"/>
    <xf numFmtId="3" fontId="0" fillId="5" borderId="22" xfId="0" applyNumberFormat="1" applyFill="1" applyBorder="1"/>
    <xf numFmtId="3" fontId="0" fillId="5" borderId="24" xfId="0" applyNumberFormat="1" applyFill="1" applyBorder="1"/>
    <xf numFmtId="0" fontId="0" fillId="5" borderId="0" xfId="0" applyFill="1" applyBorder="1" applyAlignment="1">
      <alignment horizontal="left" indent="1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4" fontId="0" fillId="5" borderId="9" xfId="0" applyNumberFormat="1" applyFont="1" applyFill="1" applyBorder="1" applyAlignment="1" applyProtection="1">
      <alignment horizontal="center"/>
      <protection locked="0"/>
    </xf>
    <xf numFmtId="4" fontId="5" fillId="3" borderId="32" xfId="0" applyNumberFormat="1" applyFont="1" applyFill="1" applyBorder="1" applyAlignment="1" applyProtection="1">
      <alignment horizontal="center"/>
      <protection locked="0"/>
    </xf>
    <xf numFmtId="4" fontId="0" fillId="5" borderId="6" xfId="0" applyNumberFormat="1" applyFont="1" applyFill="1" applyBorder="1" applyAlignment="1" applyProtection="1">
      <alignment horizontal="center"/>
      <protection locked="0"/>
    </xf>
    <xf numFmtId="4" fontId="5" fillId="3" borderId="23" xfId="0" applyNumberFormat="1" applyFont="1" applyFill="1" applyBorder="1" applyAlignment="1" applyProtection="1">
      <alignment horizontal="center"/>
      <protection locked="0"/>
    </xf>
    <xf numFmtId="4" fontId="0" fillId="5" borderId="22" xfId="0" applyNumberFormat="1" applyFont="1" applyFill="1" applyBorder="1" applyAlignment="1" applyProtection="1">
      <alignment horizontal="center"/>
      <protection locked="0"/>
    </xf>
    <xf numFmtId="4" fontId="5" fillId="3" borderId="22" xfId="0" applyNumberFormat="1" applyFont="1" applyFill="1" applyBorder="1" applyAlignment="1" applyProtection="1">
      <alignment horizontal="center"/>
      <protection locked="0"/>
    </xf>
    <xf numFmtId="4" fontId="0" fillId="5" borderId="24" xfId="0" applyNumberFormat="1" applyFont="1" applyFill="1" applyBorder="1" applyAlignment="1" applyProtection="1">
      <alignment horizontal="center"/>
      <protection locked="0"/>
    </xf>
    <xf numFmtId="164" fontId="0" fillId="5" borderId="17" xfId="0" applyNumberFormat="1" applyFill="1" applyBorder="1"/>
    <xf numFmtId="164" fontId="0" fillId="5" borderId="4" xfId="0" applyNumberFormat="1" applyFill="1" applyBorder="1"/>
    <xf numFmtId="164" fontId="5" fillId="3" borderId="16" xfId="0" applyNumberFormat="1" applyFont="1" applyFill="1" applyBorder="1"/>
    <xf numFmtId="164" fontId="5" fillId="3" borderId="3" xfId="0" applyNumberFormat="1" applyFont="1" applyFill="1" applyBorder="1"/>
    <xf numFmtId="164" fontId="5" fillId="2" borderId="0" xfId="0" applyNumberFormat="1" applyFont="1" applyFill="1" applyBorder="1"/>
    <xf numFmtId="164" fontId="0" fillId="5" borderId="9" xfId="0" applyNumberFormat="1" applyFill="1" applyBorder="1"/>
    <xf numFmtId="164" fontId="0" fillId="5" borderId="22" xfId="0" applyNumberFormat="1" applyFill="1" applyBorder="1"/>
    <xf numFmtId="164" fontId="0" fillId="5" borderId="30" xfId="0" applyNumberFormat="1" applyFill="1" applyBorder="1"/>
    <xf numFmtId="164" fontId="0" fillId="5" borderId="6" xfId="0" applyNumberFormat="1" applyFill="1" applyBorder="1"/>
    <xf numFmtId="164" fontId="0" fillId="5" borderId="24" xfId="0" applyNumberFormat="1" applyFill="1" applyBorder="1"/>
    <xf numFmtId="164" fontId="0" fillId="5" borderId="31" xfId="0" applyNumberFormat="1" applyFill="1" applyBorder="1"/>
    <xf numFmtId="164" fontId="5" fillId="3" borderId="16" xfId="0" applyNumberFormat="1" applyFont="1" applyFill="1" applyBorder="1" applyProtection="1">
      <protection locked="0"/>
    </xf>
    <xf numFmtId="164" fontId="5" fillId="3" borderId="3" xfId="0" applyNumberFormat="1" applyFont="1" applyFill="1" applyBorder="1" applyProtection="1">
      <protection locked="0"/>
    </xf>
    <xf numFmtId="164" fontId="5" fillId="2" borderId="34" xfId="0" applyNumberFormat="1" applyFont="1" applyFill="1" applyBorder="1"/>
    <xf numFmtId="164" fontId="5" fillId="3" borderId="33" xfId="0" applyNumberFormat="1" applyFont="1" applyFill="1" applyBorder="1" applyProtection="1">
      <protection locked="0"/>
    </xf>
    <xf numFmtId="164" fontId="5" fillId="3" borderId="33" xfId="0" applyNumberFormat="1" applyFont="1" applyFill="1" applyBorder="1"/>
    <xf numFmtId="164" fontId="5" fillId="2" borderId="30" xfId="0" applyNumberFormat="1" applyFont="1" applyFill="1" applyBorder="1"/>
    <xf numFmtId="164" fontId="5" fillId="3" borderId="23" xfId="0" applyNumberFormat="1" applyFont="1" applyFill="1" applyBorder="1" applyAlignment="1">
      <alignment horizontal="right"/>
    </xf>
    <xf numFmtId="164" fontId="0" fillId="4" borderId="22" xfId="0" applyNumberFormat="1" applyFill="1" applyBorder="1" applyAlignment="1">
      <alignment horizontal="right"/>
    </xf>
    <xf numFmtId="164" fontId="5" fillId="3" borderId="22" xfId="0" applyNumberFormat="1" applyFont="1" applyFill="1" applyBorder="1"/>
    <xf numFmtId="164" fontId="0" fillId="4" borderId="22" xfId="0" applyNumberFormat="1" applyFill="1" applyBorder="1"/>
    <xf numFmtId="164" fontId="0" fillId="4" borderId="21" xfId="0" applyNumberFormat="1" applyFill="1" applyBorder="1" applyAlignment="1">
      <alignment horizontal="right"/>
    </xf>
    <xf numFmtId="3" fontId="5" fillId="2" borderId="32" xfId="0" applyNumberFormat="1" applyFont="1" applyFill="1" applyBorder="1"/>
    <xf numFmtId="3" fontId="5" fillId="2" borderId="34" xfId="0" applyNumberFormat="1" applyFont="1" applyFill="1" applyBorder="1"/>
    <xf numFmtId="3" fontId="5" fillId="3" borderId="23" xfId="0" applyNumberFormat="1" applyFont="1" applyFill="1" applyBorder="1" applyProtection="1">
      <protection locked="0"/>
    </xf>
    <xf numFmtId="3" fontId="5" fillId="3" borderId="23" xfId="0" applyNumberFormat="1" applyFont="1" applyFill="1" applyBorder="1"/>
    <xf numFmtId="3" fontId="5" fillId="2" borderId="22" xfId="0" applyNumberFormat="1" applyFont="1" applyFill="1" applyBorder="1"/>
    <xf numFmtId="3" fontId="5" fillId="3" borderId="7" xfId="0" applyNumberFormat="1" applyFont="1" applyFill="1" applyBorder="1" applyProtection="1">
      <protection locked="0"/>
    </xf>
    <xf numFmtId="3" fontId="5" fillId="3" borderId="7" xfId="0" applyNumberFormat="1" applyFont="1" applyFill="1" applyBorder="1"/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38" xfId="0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>
      <alignment horizontal="center"/>
    </xf>
    <xf numFmtId="4" fontId="5" fillId="3" borderId="14" xfId="0" applyNumberFormat="1" applyFont="1" applyFill="1" applyBorder="1" applyAlignment="1" applyProtection="1">
      <alignment horizontal="center"/>
      <protection locked="0"/>
    </xf>
    <xf numFmtId="4" fontId="0" fillId="5" borderId="15" xfId="0" applyNumberFormat="1" applyFont="1" applyFill="1" applyBorder="1" applyAlignment="1" applyProtection="1">
      <alignment horizontal="center"/>
      <protection locked="0"/>
    </xf>
    <xf numFmtId="4" fontId="5" fillId="3" borderId="15" xfId="0" applyNumberFormat="1" applyFont="1" applyFill="1" applyBorder="1" applyAlignment="1" applyProtection="1">
      <alignment horizontal="center"/>
      <protection locked="0"/>
    </xf>
    <xf numFmtId="4" fontId="0" fillId="5" borderId="26" xfId="0" applyNumberFormat="1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left"/>
    </xf>
    <xf numFmtId="0" fontId="5" fillId="2" borderId="3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left"/>
    </xf>
    <xf numFmtId="4" fontId="0" fillId="0" borderId="0" xfId="0" applyNumberFormat="1" applyBorder="1"/>
    <xf numFmtId="4" fontId="5" fillId="2" borderId="0" xfId="0" applyNumberFormat="1" applyFont="1" applyFill="1" applyBorder="1"/>
    <xf numFmtId="2" fontId="0" fillId="0" borderId="0" xfId="0" applyNumberFormat="1" applyBorder="1"/>
    <xf numFmtId="2" fontId="5" fillId="2" borderId="0" xfId="0" applyNumberFormat="1" applyFont="1" applyFill="1" applyBorder="1"/>
    <xf numFmtId="0" fontId="5" fillId="2" borderId="39" xfId="0" applyFont="1" applyFill="1" applyBorder="1" applyAlignment="1">
      <alignment horizontal="center"/>
    </xf>
  </cellXfs>
  <cellStyles count="5">
    <cellStyle name="Hiperligação" xfId="4" builtinId="8"/>
    <cellStyle name="Normal" xfId="0" builtinId="0"/>
    <cellStyle name="Normal 2" xfId="2" xr:uid="{1A922EC9-BE1D-4D5A-BB65-0367A2771374}"/>
    <cellStyle name="Normal 3" xfId="1" xr:uid="{E2D01969-4FF2-4718-8E9E-965A52F98F55}"/>
    <cellStyle name="Percentagem 2" xfId="3" xr:uid="{EC7F2015-8014-4F58-B856-2C5513F1D1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66900" cy="781050"/>
    <xdr:pic>
      <xdr:nvPicPr>
        <xdr:cNvPr id="2" name="Imagem 2">
          <a:extLst>
            <a:ext uri="{FF2B5EF4-FFF2-40B4-BE49-F238E27FC236}">
              <a16:creationId xmlns:a16="http://schemas.microsoft.com/office/drawing/2014/main" id="{6CA381CE-1A0A-4618-9BD0-A60E7A9C3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C10CC-0E51-40DE-B09A-E5C56F22188D}">
  <dimension ref="A2:M33"/>
  <sheetViews>
    <sheetView showGridLines="0" showRowColHeaders="0" tabSelected="1" workbookViewId="0">
      <selection activeCell="D5" sqref="D5"/>
    </sheetView>
  </sheetViews>
  <sheetFormatPr defaultRowHeight="15"/>
  <cols>
    <col min="1" max="16384" width="9.140625" style="61"/>
  </cols>
  <sheetData>
    <row r="2" spans="1:13" ht="15" customHeight="1">
      <c r="D2" s="65" t="s">
        <v>92</v>
      </c>
      <c r="E2" s="65"/>
      <c r="F2" s="65"/>
      <c r="G2" s="65"/>
      <c r="H2" s="65"/>
      <c r="I2" s="65"/>
      <c r="J2" s="65"/>
      <c r="K2" s="65"/>
      <c r="L2" s="65"/>
      <c r="M2" s="65"/>
    </row>
    <row r="3" spans="1:13" ht="15" customHeight="1"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ht="15.75">
      <c r="D4" s="66" t="s">
        <v>93</v>
      </c>
      <c r="E4" s="66"/>
      <c r="F4" s="66"/>
      <c r="G4" s="66"/>
      <c r="H4" s="66"/>
      <c r="I4" s="66"/>
      <c r="J4" s="66"/>
      <c r="K4" s="66"/>
      <c r="L4" s="66"/>
    </row>
    <row r="6" spans="1:13" ht="15" customHeight="1"/>
    <row r="7" spans="1:13" ht="15" customHeight="1">
      <c r="A7" s="62" t="s">
        <v>91</v>
      </c>
    </row>
    <row r="8" spans="1:13" ht="15" customHeight="1"/>
    <row r="9" spans="1:13" ht="15" customHeight="1">
      <c r="A9" s="62" t="s">
        <v>90</v>
      </c>
    </row>
    <row r="10" spans="1:13" ht="15" customHeight="1"/>
    <row r="11" spans="1:13" ht="15" customHeight="1">
      <c r="A11" s="62" t="s">
        <v>89</v>
      </c>
    </row>
    <row r="12" spans="1:13" ht="15" customHeight="1"/>
    <row r="13" spans="1:13" ht="15" customHeight="1">
      <c r="A13" s="62" t="s">
        <v>88</v>
      </c>
    </row>
    <row r="15" spans="1:13">
      <c r="A15" s="63" t="s">
        <v>87</v>
      </c>
    </row>
    <row r="17" spans="1:1">
      <c r="A17" s="63" t="s">
        <v>86</v>
      </c>
    </row>
    <row r="19" spans="1:1">
      <c r="A19" s="63" t="s">
        <v>85</v>
      </c>
    </row>
    <row r="21" spans="1:1">
      <c r="A21" s="63" t="s">
        <v>84</v>
      </c>
    </row>
    <row r="23" spans="1:1">
      <c r="A23" s="63" t="s">
        <v>83</v>
      </c>
    </row>
    <row r="25" spans="1:1">
      <c r="A25" s="63" t="s">
        <v>82</v>
      </c>
    </row>
    <row r="27" spans="1:1">
      <c r="A27" s="63" t="s">
        <v>81</v>
      </c>
    </row>
    <row r="29" spans="1:1">
      <c r="A29" s="63" t="s">
        <v>80</v>
      </c>
    </row>
    <row r="31" spans="1:1">
      <c r="A31" s="63" t="s">
        <v>79</v>
      </c>
    </row>
    <row r="33" spans="1:1">
      <c r="A33" s="63" t="s">
        <v>78</v>
      </c>
    </row>
  </sheetData>
  <mergeCells count="2">
    <mergeCell ref="D2:M3"/>
    <mergeCell ref="D4:L4"/>
  </mergeCells>
  <hyperlinks>
    <hyperlink ref="A7" location="'1'!A1" display="1. EVOLUÇÃO DAS VENDAS DE VINHO TRANQUILO CERTIFICADO NO MERCADO NACIONAL POR ÁREA NIELSEN" xr:uid="{0C0EA82E-1E09-4C2D-8AD8-4A6EEE9B0CB2}"/>
    <hyperlink ref="A9" location="'2'!A1" display="2. EVOLUÇÃO DAS VENDAS DE VINHO TRANQUILO CERTIFICADO NO MERCADO NACIONAL POR ÁREA NIELSEN E ÁREA VITIVINÍCOLA" xr:uid="{42B6FAEE-B027-4F92-A33A-89E732B3C5B8}"/>
    <hyperlink ref="A11" location="'3'!A1" display="3. CVR VINHOS VERDES - EVOLUÇÃO DAS VENDAS DE VINHO TRANQUILO CERTIFICADO NO MERCADO NACIONAL POR ÁREA NIELSEN" xr:uid="{12C4558C-E940-4921-92E4-9888CCBF1467}"/>
    <hyperlink ref="A13" location="'4'!A1" display="4. CVR TRÁS-OS-MONTES  - EVOLUÇÃO DAS VENDAS DE VINHO TRANQUILO CERTIFICADO NO MERCADO NACIONAL POR ÁREA NIELSEN" xr:uid="{4FE5A5E8-CB03-4378-93E2-0003D6238E80}"/>
    <hyperlink ref="A15" location="'5'!A1" display="5. IVDP - EVOLUÇÃO DAS VENDAS DE VINHO TRANQUILO CERTIFICADO NO MERCADO NACIONAL POR ÁREA NIELSEN" xr:uid="{1DEC6F80-AD6B-43A6-B832-CDC6EB539C80}"/>
    <hyperlink ref="A17" location="'6'!A1" display="6. CVR TÁVORA-VAROSA - EVOLUÇÃO DAS VENDAS DE VINHO TRANQUILO CERTIFICADO NO MERCADO NACIONAL POR ÁREA NIELSEN" xr:uid="{A2F4248E-75F3-4FCD-81BE-CB2FF68CA9E9}"/>
    <hyperlink ref="A19" location="'7'!A1" display="7. CV BAIRRADA - EVOLUÇÃO DAS VENDAS DE VINHO TRANQUILO CERTIFICADO NO MERCADO NACIONAL POR ÁREA NIELSEN" xr:uid="{B48686A8-930E-407E-974D-11012E2458AE}"/>
    <hyperlink ref="A21" location="'8'!A1" display="8. CVR DÃO - EVOLUÇÃO DAS VENDAS DE VINHO TRANQUILO CERTIFICADO NO MERCADO NACIONAL POR ÁREA NIELSEN" xr:uid="{410C87D9-F5E2-4C65-A51E-64C9D090CE0F}"/>
    <hyperlink ref="A23" location="'9'!A1" display="9. CVR BEIRA INTERIOR - EVOLUÇÃO DAS VENDAS DE VINHO TRANQUILO CERTIFICADO NO MERCADO NACIONAL POR ÁREA NIELSEN" xr:uid="{75BF29C7-58F3-4DA4-83A6-2FBEA4234593}"/>
    <hyperlink ref="A25" location="'10'!A1" display="10. CVR LISBOA - EVOLUÇÃO DAS VENDAS DE VINHO TRANQUILO CERTIFICADO NO MERCADO NACIONAL POR ÁREA NIELSEN" xr:uid="{C4344FF5-0A33-46C2-B49B-E80DDF54CA3B}"/>
    <hyperlink ref="A27" location="'11'!A1" display="11. CVR TEJO - EVOLUÇÃO DAS VENDAS DE VINHO TRANQUILO CERTIFICADO NO MERCADO NACIONAL POR ÁREA NIELSEN" xr:uid="{40DB3873-0AF2-4331-B3B6-15DFBDFEC156}"/>
    <hyperlink ref="A29" location="'12'!A1" display="12. CVR PENÍSULA SETÚBAL - EVOLUÇÃO DAS VENDAS DE VINHO TRANQUILO CERTIFICADO NO MERCADO NACIONAL POR ÁREA NIELSEN" xr:uid="{1FBBBAAD-6AE6-4411-B607-B27335C72C76}"/>
    <hyperlink ref="A31" location="'13'!A1" display="13. CVR ALENTEJANA - EVOLUÇÃO DAS VENDAS DE VINHO TRANQUILO CERTIFICADO NO MERCADO NACIONAL POR ÁREA NIELSEN" xr:uid="{7590C3E9-C80A-4FCC-85B5-E476EEAC5EE6}"/>
    <hyperlink ref="A33" location="'14'!A1" display="14. CV ALGARVE - EVOLUÇÃO DAS VENDAS DE VINHO TRANQUILO CERTIFICADO NO MERCADO NACIONAL POR ÁREA NIELSEN" xr:uid="{8FE98CB5-BBC1-42E5-A756-437C65DE3E6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9597F-B405-40DD-AB28-66D8928BDA68}">
  <dimension ref="A2:N61"/>
  <sheetViews>
    <sheetView workbookViewId="0">
      <selection activeCell="A6" sqref="A6:N21"/>
    </sheetView>
  </sheetViews>
  <sheetFormatPr defaultRowHeight="15"/>
  <cols>
    <col min="1" max="1" width="45.5703125" bestFit="1" customWidth="1"/>
    <col min="2" max="4" width="10.7109375" customWidth="1"/>
    <col min="5" max="5" width="1.7109375" customWidth="1"/>
    <col min="6" max="6" width="10.7109375" customWidth="1"/>
    <col min="7" max="7" width="1.7109375" customWidth="1"/>
    <col min="11" max="11" width="2" customWidth="1"/>
  </cols>
  <sheetData>
    <row r="2" spans="1:14">
      <c r="A2" s="2" t="s">
        <v>36</v>
      </c>
    </row>
    <row r="4" spans="1:14">
      <c r="A4" s="2" t="s">
        <v>15</v>
      </c>
    </row>
    <row r="5" spans="1:14">
      <c r="A5" s="2"/>
    </row>
    <row r="6" spans="1:14" ht="20.100000000000001" customHeight="1">
      <c r="A6" s="131" t="s">
        <v>16</v>
      </c>
      <c r="B6" s="125" t="s">
        <v>37</v>
      </c>
      <c r="C6" s="125"/>
      <c r="D6" s="125"/>
      <c r="E6" s="4"/>
      <c r="F6" s="69" t="s">
        <v>94</v>
      </c>
      <c r="H6" s="125" t="s">
        <v>19</v>
      </c>
      <c r="I6" s="125"/>
      <c r="J6" s="125"/>
      <c r="L6" s="125" t="s">
        <v>38</v>
      </c>
      <c r="M6" s="125"/>
      <c r="N6" s="125"/>
    </row>
    <row r="7" spans="1:14" ht="20.100000000000001" customHeight="1">
      <c r="A7" s="131"/>
      <c r="B7" s="64">
        <v>2019</v>
      </c>
      <c r="C7" s="30">
        <v>2020</v>
      </c>
      <c r="D7" s="22">
        <v>2021</v>
      </c>
      <c r="E7" s="11"/>
      <c r="F7" s="70"/>
      <c r="H7" s="64">
        <v>2019</v>
      </c>
      <c r="I7" s="30">
        <v>2020</v>
      </c>
      <c r="J7" s="22">
        <v>2021</v>
      </c>
      <c r="L7" s="64">
        <v>2019</v>
      </c>
      <c r="M7" s="30">
        <v>2020</v>
      </c>
      <c r="N7" s="22">
        <v>2021</v>
      </c>
    </row>
    <row r="8" spans="1:14" ht="20.100000000000001" customHeight="1">
      <c r="A8" s="130" t="s">
        <v>0</v>
      </c>
      <c r="B8" s="6">
        <v>19535</v>
      </c>
      <c r="C8" s="6">
        <v>26849</v>
      </c>
      <c r="D8" s="6">
        <v>38579</v>
      </c>
      <c r="E8" s="6"/>
      <c r="F8" s="19">
        <f>(D8-C8)/C8</f>
        <v>0.43688777980557936</v>
      </c>
      <c r="H8" s="17">
        <f>B8/$B$21</f>
        <v>6.3598568828725E-2</v>
      </c>
      <c r="I8" s="17">
        <f>C8/$C$21</f>
        <v>6.7662275805236274E-2</v>
      </c>
      <c r="J8" s="17">
        <f>D8/$D$21</f>
        <v>6.6272935444914569E-2</v>
      </c>
      <c r="L8" s="17">
        <f>B8/'1'!C8</f>
        <v>3.0879297276662537E-3</v>
      </c>
      <c r="M8" s="17">
        <f>C8/'1'!D8</f>
        <v>4.1765711609231355E-3</v>
      </c>
      <c r="N8" s="17">
        <f>D8/'1'!E8</f>
        <v>5.9437412923396627E-3</v>
      </c>
    </row>
    <row r="9" spans="1:14" ht="20.100000000000001" customHeight="1">
      <c r="A9" s="130" t="s">
        <v>1</v>
      </c>
      <c r="B9" s="6">
        <v>35635</v>
      </c>
      <c r="C9" s="6">
        <v>48356</v>
      </c>
      <c r="D9" s="6">
        <v>77676</v>
      </c>
      <c r="E9" s="6"/>
      <c r="F9" s="19">
        <f t="shared" ref="F9:F21" si="0">(D9-C9)/C9</f>
        <v>0.60633633882041527</v>
      </c>
      <c r="H9" s="17">
        <f t="shared" ref="H9:H20" si="1">B9/$B$21</f>
        <v>0.11601407730799157</v>
      </c>
      <c r="I9" s="17">
        <f t="shared" ref="I9:I20" si="2">C9/$C$21</f>
        <v>0.12186215534425883</v>
      </c>
      <c r="J9" s="17">
        <f t="shared" ref="J9:J20" si="3">D9/$D$21</f>
        <v>0.13343571719378894</v>
      </c>
      <c r="L9" s="17">
        <f>B9/'1'!C9</f>
        <v>2.8007774426870237E-3</v>
      </c>
      <c r="M9" s="17">
        <f>C9/'1'!D9</f>
        <v>3.4952954173725057E-3</v>
      </c>
      <c r="N9" s="17">
        <f>D9/'1'!E9</f>
        <v>5.338702368717552E-3</v>
      </c>
    </row>
    <row r="10" spans="1:14" ht="20.100000000000001" customHeight="1">
      <c r="A10" s="130" t="s">
        <v>2</v>
      </c>
      <c r="B10" s="6">
        <v>9015</v>
      </c>
      <c r="C10" s="6">
        <v>13561</v>
      </c>
      <c r="D10" s="6">
        <v>20031</v>
      </c>
      <c r="E10" s="6"/>
      <c r="F10" s="19">
        <f t="shared" si="0"/>
        <v>0.47710345844701718</v>
      </c>
      <c r="H10" s="17">
        <f t="shared" si="1"/>
        <v>2.9349429126744608E-2</v>
      </c>
      <c r="I10" s="17">
        <f t="shared" si="2"/>
        <v>3.4175132116459055E-2</v>
      </c>
      <c r="J10" s="17">
        <f t="shared" si="3"/>
        <v>3.4410253503125626E-2</v>
      </c>
      <c r="L10" s="17">
        <f>B10/'1'!C10</f>
        <v>3.2634122078766428E-3</v>
      </c>
      <c r="M10" s="17">
        <f>C10/'1'!D10</f>
        <v>4.6427852466177956E-3</v>
      </c>
      <c r="N10" s="17">
        <f>D10/'1'!E10</f>
        <v>6.376730393647145E-3</v>
      </c>
    </row>
    <row r="11" spans="1:14" ht="20.100000000000001" customHeight="1">
      <c r="A11" s="130" t="s">
        <v>3</v>
      </c>
      <c r="B11" s="6">
        <v>45560</v>
      </c>
      <c r="C11" s="6">
        <v>64549</v>
      </c>
      <c r="D11" s="6">
        <v>96291</v>
      </c>
      <c r="E11" s="6"/>
      <c r="F11" s="19">
        <f t="shared" si="0"/>
        <v>0.49175045314412308</v>
      </c>
      <c r="H11" s="17">
        <f t="shared" si="1"/>
        <v>0.14832612213139038</v>
      </c>
      <c r="I11" s="17">
        <f t="shared" si="2"/>
        <v>0.16267020153272732</v>
      </c>
      <c r="J11" s="17">
        <f t="shared" si="3"/>
        <v>0.16541349508609005</v>
      </c>
      <c r="L11" s="17">
        <f>B11/'1'!C11</f>
        <v>3.3621891718469054E-3</v>
      </c>
      <c r="M11" s="17">
        <f>C11/'1'!D11</f>
        <v>4.493585281529394E-3</v>
      </c>
      <c r="N11" s="17">
        <f>D11/'1'!E11</f>
        <v>6.3926344656678796E-3</v>
      </c>
    </row>
    <row r="12" spans="1:14" ht="20.100000000000001" customHeight="1">
      <c r="A12" s="130" t="s">
        <v>4</v>
      </c>
      <c r="B12" s="6">
        <v>24885</v>
      </c>
      <c r="C12" s="6">
        <v>38758</v>
      </c>
      <c r="D12" s="6">
        <v>43482</v>
      </c>
      <c r="E12" s="6"/>
      <c r="F12" s="19">
        <f t="shared" si="0"/>
        <v>0.12188451416481759</v>
      </c>
      <c r="H12" s="17">
        <f t="shared" si="1"/>
        <v>8.1016144627735945E-2</v>
      </c>
      <c r="I12" s="17">
        <f t="shared" si="2"/>
        <v>9.7674195897774499E-2</v>
      </c>
      <c r="J12" s="17">
        <f t="shared" si="3"/>
        <v>7.4695554032395209E-2</v>
      </c>
      <c r="L12" s="17">
        <f>B12/'1'!C12</f>
        <v>2.2585430514064728E-3</v>
      </c>
      <c r="M12" s="17">
        <f>C12/'1'!D12</f>
        <v>3.4842970647777373E-3</v>
      </c>
      <c r="N12" s="17">
        <f>D12/'1'!E12</f>
        <v>3.7818504922702634E-3</v>
      </c>
    </row>
    <row r="13" spans="1:14" ht="20.100000000000001" customHeight="1">
      <c r="A13" s="130" t="s">
        <v>5</v>
      </c>
      <c r="B13" s="6">
        <v>18556</v>
      </c>
      <c r="C13" s="6">
        <v>29366</v>
      </c>
      <c r="D13" s="6">
        <v>47773</v>
      </c>
      <c r="E13" s="6"/>
      <c r="F13" s="19">
        <f t="shared" si="0"/>
        <v>0.62681332152829805</v>
      </c>
      <c r="H13" s="17">
        <f t="shared" si="1"/>
        <v>6.0411315238588233E-2</v>
      </c>
      <c r="I13" s="17">
        <f t="shared" si="2"/>
        <v>7.4005377902214925E-2</v>
      </c>
      <c r="J13" s="17">
        <f t="shared" si="3"/>
        <v>8.2066848415197471E-2</v>
      </c>
      <c r="L13" s="17">
        <f>B13/'1'!C13</f>
        <v>2.5435481180334629E-3</v>
      </c>
      <c r="M13" s="17">
        <f>C13/'1'!D13</f>
        <v>3.8052863754653751E-3</v>
      </c>
      <c r="N13" s="17">
        <f>D13/'1'!E13</f>
        <v>6.1028383122783518E-3</v>
      </c>
    </row>
    <row r="14" spans="1:14" ht="20.100000000000001" customHeight="1">
      <c r="A14" s="130" t="s">
        <v>6</v>
      </c>
      <c r="B14" s="6">
        <v>10379</v>
      </c>
      <c r="C14" s="6">
        <v>14094</v>
      </c>
      <c r="D14" s="6">
        <v>21350</v>
      </c>
      <c r="E14" s="6"/>
      <c r="F14" s="19">
        <f t="shared" si="0"/>
        <v>0.51482900525046116</v>
      </c>
      <c r="H14" s="17">
        <f t="shared" si="1"/>
        <v>3.3790097050081229E-2</v>
      </c>
      <c r="I14" s="17">
        <f t="shared" si="2"/>
        <v>3.5518347618123579E-2</v>
      </c>
      <c r="J14" s="17">
        <f t="shared" si="3"/>
        <v>3.6676097663208632E-2</v>
      </c>
      <c r="L14" s="17">
        <f>B14/'1'!C14</f>
        <v>4.1678479384030702E-3</v>
      </c>
      <c r="M14" s="17">
        <f>C14/'1'!D14</f>
        <v>5.3761779700293531E-3</v>
      </c>
      <c r="N14" s="17">
        <f>D14/'1'!E14</f>
        <v>7.7878182472776378E-3</v>
      </c>
    </row>
    <row r="15" spans="1:14" ht="20.100000000000001" customHeight="1">
      <c r="A15" s="130" t="s">
        <v>7</v>
      </c>
      <c r="B15" s="6">
        <v>8861</v>
      </c>
      <c r="C15" s="6">
        <v>12186</v>
      </c>
      <c r="D15" s="6">
        <v>24083</v>
      </c>
      <c r="E15" s="6"/>
      <c r="F15" s="19">
        <f t="shared" si="0"/>
        <v>0.97628426062694895</v>
      </c>
      <c r="H15" s="17">
        <f t="shared" si="1"/>
        <v>2.8848063393464664E-2</v>
      </c>
      <c r="I15" s="17">
        <f t="shared" si="2"/>
        <v>3.0709988936742868E-2</v>
      </c>
      <c r="J15" s="17">
        <f t="shared" si="3"/>
        <v>4.1370981734100871E-2</v>
      </c>
      <c r="L15" s="17">
        <f>B15/'1'!C15</f>
        <v>2.6443294784991929E-3</v>
      </c>
      <c r="M15" s="17">
        <f>C15/'1'!D15</f>
        <v>3.3930660720679884E-3</v>
      </c>
      <c r="N15" s="17">
        <f>D15/'1'!E15</f>
        <v>6.0930855888393027E-3</v>
      </c>
    </row>
    <row r="16" spans="1:14" ht="20.100000000000001" customHeight="1">
      <c r="A16" s="130" t="s">
        <v>8</v>
      </c>
      <c r="B16" s="6">
        <v>96421</v>
      </c>
      <c r="C16" s="6">
        <v>99173</v>
      </c>
      <c r="D16" s="6">
        <v>133027</v>
      </c>
      <c r="E16" s="6"/>
      <c r="F16" s="19">
        <f t="shared" si="0"/>
        <v>0.34136307261048876</v>
      </c>
      <c r="H16" s="17">
        <f t="shared" si="1"/>
        <v>0.31391029460120262</v>
      </c>
      <c r="I16" s="17">
        <f t="shared" si="2"/>
        <v>0.24992628695417696</v>
      </c>
      <c r="J16" s="17">
        <f t="shared" si="3"/>
        <v>0.22852043296691593</v>
      </c>
      <c r="L16" s="17">
        <f>B16/'1'!C16</f>
        <v>2.0524862243032113E-2</v>
      </c>
      <c r="M16" s="17">
        <f>C16/'1'!D16</f>
        <v>2.1622160201472233E-2</v>
      </c>
      <c r="N16" s="17">
        <f>D16/'1'!E16</f>
        <v>2.5398435850272051E-2</v>
      </c>
    </row>
    <row r="17" spans="1:14" ht="20.100000000000001" customHeight="1">
      <c r="A17" s="130" t="s">
        <v>9</v>
      </c>
      <c r="B17" s="6">
        <v>4331</v>
      </c>
      <c r="C17" s="6">
        <v>6918</v>
      </c>
      <c r="D17" s="6">
        <v>15384</v>
      </c>
      <c r="E17" s="6"/>
      <c r="F17" s="19">
        <f t="shared" si="0"/>
        <v>1.2237640936686904</v>
      </c>
      <c r="H17" s="17">
        <f t="shared" si="1"/>
        <v>1.4100097343087176E-2</v>
      </c>
      <c r="I17" s="17">
        <f t="shared" si="2"/>
        <v>1.7434080376201144E-2</v>
      </c>
      <c r="J17" s="17">
        <f t="shared" si="3"/>
        <v>2.6427404517601949E-2</v>
      </c>
      <c r="L17" s="17">
        <f>B17/'1'!C17</f>
        <v>1.8969614015877361E-3</v>
      </c>
      <c r="M17" s="17">
        <f>C17/'1'!D17</f>
        <v>2.7014045898105738E-3</v>
      </c>
      <c r="N17" s="17">
        <f>D17/'1'!E17</f>
        <v>5.4601500263531033E-3</v>
      </c>
    </row>
    <row r="18" spans="1:14" ht="20.100000000000001" customHeight="1">
      <c r="A18" s="130" t="s">
        <v>10</v>
      </c>
      <c r="B18" s="6">
        <v>2552</v>
      </c>
      <c r="C18" s="6">
        <v>3085</v>
      </c>
      <c r="D18" s="6">
        <v>4440</v>
      </c>
      <c r="E18" s="6"/>
      <c r="F18" s="19">
        <f t="shared" si="0"/>
        <v>0.43922204213938409</v>
      </c>
      <c r="H18" s="17">
        <f t="shared" si="1"/>
        <v>8.308346437210453E-3</v>
      </c>
      <c r="I18" s="17">
        <f t="shared" si="2"/>
        <v>7.7745212432177701E-3</v>
      </c>
      <c r="J18" s="17">
        <f t="shared" si="3"/>
        <v>7.6272540339412803E-3</v>
      </c>
      <c r="L18" s="17">
        <f>B18/'1'!C18</f>
        <v>8.845309334539512E-4</v>
      </c>
      <c r="M18" s="17">
        <f>C18/'1'!D18</f>
        <v>9.9782968001526653E-4</v>
      </c>
      <c r="N18" s="17">
        <f>D18/'1'!E18</f>
        <v>1.3395010720533918E-3</v>
      </c>
    </row>
    <row r="19" spans="1:14" ht="20.100000000000001" customHeight="1">
      <c r="A19" s="130" t="s">
        <v>11</v>
      </c>
      <c r="B19" s="6">
        <v>15693</v>
      </c>
      <c r="C19" s="6">
        <v>21391</v>
      </c>
      <c r="D19" s="6">
        <v>36609</v>
      </c>
      <c r="E19" s="6"/>
      <c r="F19" s="19">
        <f t="shared" si="0"/>
        <v>0.71142069094478988</v>
      </c>
      <c r="H19" s="17">
        <f t="shared" si="1"/>
        <v>5.1090470469883874E-2</v>
      </c>
      <c r="I19" s="17">
        <f t="shared" si="2"/>
        <v>5.3907547459861038E-2</v>
      </c>
      <c r="J19" s="17">
        <f t="shared" si="3"/>
        <v>6.2888770929855037E-2</v>
      </c>
      <c r="L19" s="17">
        <f>B19/'1'!C19</f>
        <v>2.4389716998154723E-3</v>
      </c>
      <c r="M19" s="17">
        <f>C19/'1'!D19</f>
        <v>3.0911425348929458E-3</v>
      </c>
      <c r="N19" s="17">
        <f>D19/'1'!E19</f>
        <v>5.0073888701347938E-3</v>
      </c>
    </row>
    <row r="20" spans="1:14" ht="20.100000000000001" customHeight="1">
      <c r="A20" s="130" t="s">
        <v>12</v>
      </c>
      <c r="B20" s="6">
        <v>15738</v>
      </c>
      <c r="C20" s="6">
        <v>18523</v>
      </c>
      <c r="D20" s="6">
        <v>23398</v>
      </c>
      <c r="E20" s="6"/>
      <c r="F20" s="19">
        <f t="shared" si="0"/>
        <v>0.26318630891324302</v>
      </c>
      <c r="H20" s="17">
        <f t="shared" si="1"/>
        <v>5.1236973443894246E-2</v>
      </c>
      <c r="I20" s="17">
        <f t="shared" si="2"/>
        <v>4.6679888813005756E-2</v>
      </c>
      <c r="J20" s="17">
        <f t="shared" si="3"/>
        <v>4.0194254478864433E-2</v>
      </c>
      <c r="L20" s="17">
        <f>B20/'1'!C20</f>
        <v>2.1098709463611763E-3</v>
      </c>
      <c r="M20" s="17">
        <f>C20/'1'!D20</f>
        <v>2.580000130929122E-3</v>
      </c>
      <c r="N20" s="17">
        <f>D20/'1'!E20</f>
        <v>3.0569832495661391E-3</v>
      </c>
    </row>
    <row r="21" spans="1:14" ht="20.100000000000001" customHeight="1">
      <c r="A21" s="132" t="s">
        <v>13</v>
      </c>
      <c r="B21" s="9">
        <f>SUM(B8:B20)</f>
        <v>307161</v>
      </c>
      <c r="C21" s="9">
        <f t="shared" ref="C21:D21" si="4">SUM(C8:C20)</f>
        <v>396809</v>
      </c>
      <c r="D21" s="9">
        <f t="shared" si="4"/>
        <v>582123</v>
      </c>
      <c r="E21" s="6"/>
      <c r="F21" s="18">
        <f t="shared" si="0"/>
        <v>0.46701057687703657</v>
      </c>
      <c r="H21" s="13">
        <f>SUM(H8:H20)</f>
        <v>0.99999999999999989</v>
      </c>
      <c r="I21" s="13">
        <f t="shared" ref="I21:J21" si="5">SUM(I8:I20)</f>
        <v>1</v>
      </c>
      <c r="J21" s="13">
        <f t="shared" si="5"/>
        <v>1</v>
      </c>
      <c r="L21" s="13">
        <f>B21/'1'!C21</f>
        <v>3.6884319306402214E-3</v>
      </c>
      <c r="M21" s="13">
        <f>C21/'1'!D21</f>
        <v>4.5641063308677057E-3</v>
      </c>
      <c r="N21" s="13">
        <f>D21/'1'!E21</f>
        <v>6.3551512306295223E-3</v>
      </c>
    </row>
    <row r="22" spans="1:14" ht="22.5" customHeight="1">
      <c r="A22" s="20" t="s">
        <v>23</v>
      </c>
    </row>
    <row r="23" spans="1:14">
      <c r="A23" s="20"/>
    </row>
    <row r="24" spans="1:14">
      <c r="A24" s="3" t="s">
        <v>17</v>
      </c>
      <c r="D24" s="1"/>
      <c r="E24" s="1"/>
    </row>
    <row r="26" spans="1:14" ht="20.100000000000001" customHeight="1">
      <c r="A26" s="131" t="s">
        <v>16</v>
      </c>
      <c r="B26" s="125" t="str">
        <f>B6</f>
        <v>CVRBI</v>
      </c>
      <c r="C26" s="125"/>
      <c r="D26" s="125"/>
      <c r="E26" s="4"/>
      <c r="F26" s="69" t="s">
        <v>94</v>
      </c>
      <c r="H26" s="125" t="s">
        <v>19</v>
      </c>
      <c r="I26" s="125"/>
      <c r="J26" s="125"/>
      <c r="L26" s="125" t="str">
        <f>L6</f>
        <v>CVRBI/ TOTAL*</v>
      </c>
      <c r="M26" s="125"/>
      <c r="N26" s="125"/>
    </row>
    <row r="27" spans="1:14" ht="20.100000000000001" customHeight="1">
      <c r="A27" s="131"/>
      <c r="B27" s="64">
        <v>2019</v>
      </c>
      <c r="C27" s="30">
        <v>2020</v>
      </c>
      <c r="D27" s="22">
        <v>2021</v>
      </c>
      <c r="E27" s="11"/>
      <c r="F27" s="70"/>
      <c r="H27" s="64">
        <v>2019</v>
      </c>
      <c r="I27" s="30">
        <v>2020</v>
      </c>
      <c r="J27" s="22">
        <v>2021</v>
      </c>
      <c r="L27" s="64">
        <v>2019</v>
      </c>
      <c r="M27" s="30">
        <v>2020</v>
      </c>
      <c r="N27" s="22">
        <v>2021</v>
      </c>
    </row>
    <row r="28" spans="1:14" ht="20.100000000000001" customHeight="1">
      <c r="A28" s="130" t="s">
        <v>0</v>
      </c>
      <c r="B28" s="6">
        <v>99182</v>
      </c>
      <c r="C28" s="6">
        <v>140788</v>
      </c>
      <c r="D28" s="6">
        <v>193779</v>
      </c>
      <c r="E28" s="6"/>
      <c r="F28" s="19">
        <f>(D28-C28)/C28</f>
        <v>0.37638861266585222</v>
      </c>
      <c r="H28" s="17">
        <f>B28/$B$41</f>
        <v>8.5934954841303396E-2</v>
      </c>
      <c r="I28" s="17">
        <f>C28/$C$41</f>
        <v>9.100075754245987E-2</v>
      </c>
      <c r="J28" s="17">
        <f>D28/$D$41</f>
        <v>8.9835816294125959E-2</v>
      </c>
      <c r="L28" s="17">
        <f>B28/'1'!C28</f>
        <v>3.3088935647354722E-3</v>
      </c>
      <c r="M28" s="17">
        <f>C28/'1'!D28</f>
        <v>4.6298333348131649E-3</v>
      </c>
      <c r="N28" s="17">
        <f>D28/'1'!E28</f>
        <v>5.9996676604138384E-3</v>
      </c>
    </row>
    <row r="29" spans="1:14" ht="20.100000000000001" customHeight="1">
      <c r="A29" s="130" t="s">
        <v>1</v>
      </c>
      <c r="B29" s="6">
        <v>147215</v>
      </c>
      <c r="C29" s="6">
        <v>225194</v>
      </c>
      <c r="D29" s="6">
        <v>312285</v>
      </c>
      <c r="E29" s="6"/>
      <c r="F29" s="19">
        <f t="shared" ref="F29:F41" si="6">(D29-C29)/C29</f>
        <v>0.38673765730880927</v>
      </c>
      <c r="H29" s="17">
        <f t="shared" ref="H29:H40" si="7">B29/$B$41</f>
        <v>0.12755252341112783</v>
      </c>
      <c r="I29" s="17">
        <f t="shared" ref="I29:I40" si="8">C29/$C$41</f>
        <v>0.14555803473319251</v>
      </c>
      <c r="J29" s="17">
        <f t="shared" ref="J29:J40" si="9">D29/$D$41</f>
        <v>0.14477511955067951</v>
      </c>
      <c r="L29" s="17">
        <f>B29/'1'!C29</f>
        <v>2.8819282708677034E-3</v>
      </c>
      <c r="M29" s="17">
        <f>C29/'1'!D29</f>
        <v>3.9566576315891661E-3</v>
      </c>
      <c r="N29" s="17">
        <f>D29/'1'!E29</f>
        <v>4.9614380199482899E-3</v>
      </c>
    </row>
    <row r="30" spans="1:14" ht="20.100000000000001" customHeight="1">
      <c r="A30" s="130" t="s">
        <v>2</v>
      </c>
      <c r="B30" s="6">
        <v>29030</v>
      </c>
      <c r="C30" s="6">
        <v>44812</v>
      </c>
      <c r="D30" s="6">
        <v>64794</v>
      </c>
      <c r="E30" s="6"/>
      <c r="F30" s="19">
        <f t="shared" si="6"/>
        <v>0.4459073462465411</v>
      </c>
      <c r="H30" s="17">
        <f t="shared" si="7"/>
        <v>2.5152666199945935E-2</v>
      </c>
      <c r="I30" s="17">
        <f t="shared" si="8"/>
        <v>2.8965010846043068E-2</v>
      </c>
      <c r="J30" s="17">
        <f t="shared" si="9"/>
        <v>3.0038455565162363E-2</v>
      </c>
      <c r="L30" s="17">
        <f>B30/'1'!C30</f>
        <v>2.7158530131327352E-3</v>
      </c>
      <c r="M30" s="17">
        <f>C30/'1'!D30</f>
        <v>3.9549084657387479E-3</v>
      </c>
      <c r="N30" s="17">
        <f>D30/'1'!E30</f>
        <v>5.1599908545027356E-3</v>
      </c>
    </row>
    <row r="31" spans="1:14" ht="20.100000000000001" customHeight="1">
      <c r="A31" s="130" t="s">
        <v>3</v>
      </c>
      <c r="B31" s="6">
        <v>144263</v>
      </c>
      <c r="C31" s="6">
        <v>210317</v>
      </c>
      <c r="D31" s="6">
        <v>291504</v>
      </c>
      <c r="E31" s="6"/>
      <c r="F31" s="19">
        <f t="shared" si="6"/>
        <v>0.38602205242562415</v>
      </c>
      <c r="H31" s="17">
        <f t="shared" si="7"/>
        <v>0.12499480137798141</v>
      </c>
      <c r="I31" s="17">
        <f t="shared" si="8"/>
        <v>0.13594202861080157</v>
      </c>
      <c r="J31" s="17">
        <f t="shared" si="9"/>
        <v>0.13514106168884604</v>
      </c>
      <c r="L31" s="17">
        <f>B31/'1'!C31</f>
        <v>3.124162385758811E-3</v>
      </c>
      <c r="M31" s="17">
        <f>C31/'1'!D31</f>
        <v>4.1993478338956938E-3</v>
      </c>
      <c r="N31" s="17">
        <f>D31/'1'!E31</f>
        <v>5.3097979601329443E-3</v>
      </c>
    </row>
    <row r="32" spans="1:14" ht="20.100000000000001" customHeight="1">
      <c r="A32" s="130" t="s">
        <v>4</v>
      </c>
      <c r="B32" s="6">
        <v>72367</v>
      </c>
      <c r="C32" s="6">
        <v>110509</v>
      </c>
      <c r="D32" s="6">
        <v>131694</v>
      </c>
      <c r="E32" s="6"/>
      <c r="F32" s="19">
        <f t="shared" si="6"/>
        <v>0.19170384312589925</v>
      </c>
      <c r="H32" s="17">
        <f t="shared" si="7"/>
        <v>6.270144660322037E-2</v>
      </c>
      <c r="I32" s="17">
        <f t="shared" si="8"/>
        <v>7.1429402472225595E-2</v>
      </c>
      <c r="J32" s="17">
        <f t="shared" si="9"/>
        <v>6.1053251338063594E-2</v>
      </c>
      <c r="L32" s="17">
        <f>B32/'1'!C32</f>
        <v>2.0581461042843891E-3</v>
      </c>
      <c r="M32" s="17">
        <f>C32/'1'!D32</f>
        <v>3.0361513813336239E-3</v>
      </c>
      <c r="N32" s="17">
        <f>D32/'1'!E32</f>
        <v>3.2757380770635949E-3</v>
      </c>
    </row>
    <row r="33" spans="1:14" ht="20.100000000000001" customHeight="1">
      <c r="A33" s="130" t="s">
        <v>5</v>
      </c>
      <c r="B33" s="6">
        <v>55988</v>
      </c>
      <c r="C33" s="6">
        <v>91651</v>
      </c>
      <c r="D33" s="6">
        <v>140995</v>
      </c>
      <c r="E33" s="6"/>
      <c r="F33" s="19">
        <f t="shared" si="6"/>
        <v>0.53839019759740758</v>
      </c>
      <c r="H33" s="17">
        <f t="shared" si="7"/>
        <v>4.8510074929472027E-2</v>
      </c>
      <c r="I33" s="17">
        <f t="shared" si="8"/>
        <v>5.9240208181975659E-2</v>
      </c>
      <c r="J33" s="17">
        <f t="shared" si="9"/>
        <v>6.5365188789240788E-2</v>
      </c>
      <c r="L33" s="17">
        <f>B33/'1'!C33</f>
        <v>2.5055985278243701E-3</v>
      </c>
      <c r="M33" s="17">
        <f>C33/'1'!D33</f>
        <v>3.7815823147825741E-3</v>
      </c>
      <c r="N33" s="17">
        <f>D33/'1'!E33</f>
        <v>5.4224793893287125E-3</v>
      </c>
    </row>
    <row r="34" spans="1:14" ht="20.100000000000001" customHeight="1">
      <c r="A34" s="130" t="s">
        <v>6</v>
      </c>
      <c r="B34" s="6">
        <v>38100</v>
      </c>
      <c r="C34" s="6">
        <v>54731</v>
      </c>
      <c r="D34" s="6">
        <v>79006</v>
      </c>
      <c r="E34" s="6"/>
      <c r="F34" s="19">
        <f t="shared" si="6"/>
        <v>0.44353291553233087</v>
      </c>
      <c r="H34" s="17">
        <f t="shared" si="7"/>
        <v>3.3011249818048233E-2</v>
      </c>
      <c r="I34" s="17">
        <f t="shared" si="8"/>
        <v>3.5376327961590272E-2</v>
      </c>
      <c r="J34" s="17">
        <f t="shared" si="9"/>
        <v>3.6627129369713518E-2</v>
      </c>
      <c r="L34" s="17">
        <f>B34/'1'!C34</f>
        <v>4.145957283581846E-3</v>
      </c>
      <c r="M34" s="17">
        <f>C34/'1'!D34</f>
        <v>5.4940013788456806E-3</v>
      </c>
      <c r="N34" s="17">
        <f>D34/'1'!E34</f>
        <v>7.1978573514880489E-3</v>
      </c>
    </row>
    <row r="35" spans="1:14" ht="20.100000000000001" customHeight="1">
      <c r="A35" s="130" t="s">
        <v>7</v>
      </c>
      <c r="B35" s="6">
        <v>35207</v>
      </c>
      <c r="C35" s="6">
        <v>49204</v>
      </c>
      <c r="D35" s="6">
        <v>77377</v>
      </c>
      <c r="E35" s="6"/>
      <c r="F35" s="19">
        <f t="shared" si="6"/>
        <v>0.57257540037395338</v>
      </c>
      <c r="H35" s="17">
        <f t="shared" si="7"/>
        <v>3.050464756808462E-2</v>
      </c>
      <c r="I35" s="17">
        <f t="shared" si="8"/>
        <v>3.1803855968684798E-2</v>
      </c>
      <c r="J35" s="17">
        <f t="shared" si="9"/>
        <v>3.5871926046633459E-2</v>
      </c>
      <c r="L35" s="17">
        <f>B35/'1'!C35</f>
        <v>2.8083071715488258E-3</v>
      </c>
      <c r="M35" s="17">
        <f>C35/'1'!D35</f>
        <v>3.6227197035854867E-3</v>
      </c>
      <c r="N35" s="17">
        <f>D35/'1'!E35</f>
        <v>4.8830866241909594E-3</v>
      </c>
    </row>
    <row r="36" spans="1:14" ht="20.100000000000001" customHeight="1">
      <c r="A36" s="130" t="s">
        <v>8</v>
      </c>
      <c r="B36" s="6">
        <v>381383</v>
      </c>
      <c r="C36" s="6">
        <v>414707</v>
      </c>
      <c r="D36" s="6">
        <v>574215</v>
      </c>
      <c r="E36" s="6"/>
      <c r="F36" s="19">
        <f t="shared" si="6"/>
        <v>0.38462818327156284</v>
      </c>
      <c r="H36" s="17">
        <f t="shared" si="7"/>
        <v>0.330444343552669</v>
      </c>
      <c r="I36" s="17">
        <f t="shared" si="8"/>
        <v>0.26805303831406729</v>
      </c>
      <c r="J36" s="17">
        <f t="shared" si="9"/>
        <v>0.26620569439067981</v>
      </c>
      <c r="L36" s="17">
        <f>B36/'1'!C36</f>
        <v>2.3105684136550137E-2</v>
      </c>
      <c r="M36" s="17">
        <f>C36/'1'!D36</f>
        <v>2.4993444379013793E-2</v>
      </c>
      <c r="N36" s="17">
        <f>D36/'1'!E36</f>
        <v>2.8692920219375681E-2</v>
      </c>
    </row>
    <row r="37" spans="1:14" ht="20.100000000000001" customHeight="1">
      <c r="A37" s="130" t="s">
        <v>9</v>
      </c>
      <c r="B37" s="6">
        <v>15144</v>
      </c>
      <c r="C37" s="6">
        <v>25278</v>
      </c>
      <c r="D37" s="6">
        <v>45669</v>
      </c>
      <c r="E37" s="6"/>
      <c r="F37" s="19">
        <f t="shared" si="6"/>
        <v>0.80666983147400906</v>
      </c>
      <c r="H37" s="17">
        <f t="shared" si="7"/>
        <v>1.3121321974921848E-2</v>
      </c>
      <c r="I37" s="17">
        <f t="shared" si="8"/>
        <v>1.6338872270067764E-2</v>
      </c>
      <c r="J37" s="17">
        <f t="shared" si="9"/>
        <v>2.1172118208559434E-2</v>
      </c>
      <c r="L37" s="17">
        <f>B37/'1'!C37</f>
        <v>1.8831412845898509E-3</v>
      </c>
      <c r="M37" s="17">
        <f>C37/'1'!D37</f>
        <v>2.706203777851053E-3</v>
      </c>
      <c r="N37" s="17">
        <f>D37/'1'!E37</f>
        <v>4.2290093428242271E-3</v>
      </c>
    </row>
    <row r="38" spans="1:14" ht="20.100000000000001" customHeight="1">
      <c r="A38" s="130" t="s">
        <v>10</v>
      </c>
      <c r="B38" s="6">
        <v>10125</v>
      </c>
      <c r="C38" s="6">
        <v>14141</v>
      </c>
      <c r="D38" s="6">
        <v>17613</v>
      </c>
      <c r="E38" s="6"/>
      <c r="F38" s="19">
        <f t="shared" si="6"/>
        <v>0.24552719043914858</v>
      </c>
      <c r="H38" s="17">
        <f t="shared" si="7"/>
        <v>8.7726746563710854E-3</v>
      </c>
      <c r="I38" s="17">
        <f t="shared" si="8"/>
        <v>9.1402797994710131E-3</v>
      </c>
      <c r="J38" s="17">
        <f t="shared" si="9"/>
        <v>8.1653751561750268E-3</v>
      </c>
      <c r="L38" s="17">
        <f>B38/'1'!C38</f>
        <v>9.6848580663724132E-4</v>
      </c>
      <c r="M38" s="17">
        <f>C38/'1'!D38</f>
        <v>1.2213322462460076E-3</v>
      </c>
      <c r="N38" s="17">
        <f>D38/'1'!E38</f>
        <v>1.3553535773739292E-3</v>
      </c>
    </row>
    <row r="39" spans="1:14" ht="20.100000000000001" customHeight="1">
      <c r="A39" s="130" t="s">
        <v>11</v>
      </c>
      <c r="B39" s="6">
        <v>54649</v>
      </c>
      <c r="C39" s="6">
        <v>78844</v>
      </c>
      <c r="D39" s="6">
        <v>115787</v>
      </c>
      <c r="E39" s="6"/>
      <c r="F39" s="19">
        <f t="shared" si="6"/>
        <v>0.46855816549134999</v>
      </c>
      <c r="H39" s="17">
        <f t="shared" si="7"/>
        <v>4.7349915782323296E-2</v>
      </c>
      <c r="I39" s="17">
        <f t="shared" si="8"/>
        <v>5.0962182342797015E-2</v>
      </c>
      <c r="J39" s="17">
        <f t="shared" si="9"/>
        <v>5.3678776654064495E-2</v>
      </c>
      <c r="L39" s="17">
        <f>B39/'1'!C39</f>
        <v>2.1972454922975387E-3</v>
      </c>
      <c r="M39" s="17">
        <f>C39/'1'!D39</f>
        <v>2.8494801950211942E-3</v>
      </c>
      <c r="N39" s="17">
        <f>D39/'1'!E39</f>
        <v>3.7609281765586988E-3</v>
      </c>
    </row>
    <row r="40" spans="1:14" ht="20.100000000000001" customHeight="1">
      <c r="A40" s="130" t="s">
        <v>12</v>
      </c>
      <c r="B40" s="6">
        <v>71499</v>
      </c>
      <c r="C40" s="6">
        <v>86932</v>
      </c>
      <c r="D40" s="6">
        <v>112317</v>
      </c>
      <c r="E40" s="6"/>
      <c r="F40" s="19">
        <f t="shared" si="6"/>
        <v>0.29200984677679104</v>
      </c>
      <c r="H40" s="17">
        <f t="shared" si="7"/>
        <v>6.1949379284530981E-2</v>
      </c>
      <c r="I40" s="17">
        <f t="shared" si="8"/>
        <v>5.6190000956623583E-2</v>
      </c>
      <c r="J40" s="17">
        <f t="shared" si="9"/>
        <v>5.207008694805601E-2</v>
      </c>
      <c r="L40" s="17">
        <f>B40/'1'!C40</f>
        <v>2.1983023764472987E-3</v>
      </c>
      <c r="M40" s="17">
        <f>C40/'1'!D40</f>
        <v>2.8001412246259749E-3</v>
      </c>
      <c r="N40" s="17">
        <f>D40/'1'!E40</f>
        <v>3.2255209389916851E-3</v>
      </c>
    </row>
    <row r="41" spans="1:14" ht="20.100000000000001" customHeight="1">
      <c r="A41" s="132" t="s">
        <v>13</v>
      </c>
      <c r="B41" s="9">
        <f>SUM(B28:B40)</f>
        <v>1154152</v>
      </c>
      <c r="C41" s="9">
        <f t="shared" ref="C41:D41" si="10">SUM(C28:C40)</f>
        <v>1547108</v>
      </c>
      <c r="D41" s="9">
        <f t="shared" si="10"/>
        <v>2157035</v>
      </c>
      <c r="E41" s="6"/>
      <c r="F41" s="18">
        <f t="shared" si="6"/>
        <v>0.3942368599994312</v>
      </c>
      <c r="H41" s="13">
        <f>SUM(H28:H40)</f>
        <v>1</v>
      </c>
      <c r="I41" s="13">
        <f t="shared" ref="I41:J41" si="11">SUM(I28:I40)</f>
        <v>1</v>
      </c>
      <c r="J41" s="13">
        <f t="shared" si="11"/>
        <v>1</v>
      </c>
      <c r="L41" s="13">
        <f>B41/'1'!C41</f>
        <v>3.7284405355016621E-3</v>
      </c>
      <c r="M41" s="13">
        <f>C41/'1'!D41</f>
        <v>4.7004147326648316E-3</v>
      </c>
      <c r="N41" s="13">
        <f>D41/'1'!E41</f>
        <v>5.907439570372831E-3</v>
      </c>
    </row>
    <row r="42" spans="1:14" ht="22.5" customHeight="1">
      <c r="A42" s="20" t="s">
        <v>23</v>
      </c>
    </row>
    <row r="44" spans="1:14">
      <c r="A44" t="s">
        <v>18</v>
      </c>
    </row>
    <row r="46" spans="1:14" ht="20.100000000000001" customHeight="1">
      <c r="A46" s="131" t="s">
        <v>16</v>
      </c>
      <c r="B46" s="125" t="str">
        <f>B6</f>
        <v>CVRBI</v>
      </c>
      <c r="C46" s="125"/>
      <c r="D46" s="125"/>
      <c r="E46" s="4"/>
      <c r="F46" s="69" t="s">
        <v>94</v>
      </c>
    </row>
    <row r="47" spans="1:14" ht="20.100000000000001" customHeight="1">
      <c r="A47" s="131"/>
      <c r="B47" s="64">
        <v>2019</v>
      </c>
      <c r="C47" s="30">
        <v>2020</v>
      </c>
      <c r="D47" s="22">
        <v>2021</v>
      </c>
      <c r="E47" s="11"/>
      <c r="F47" s="70"/>
    </row>
    <row r="48" spans="1:14" ht="20.100000000000001" customHeight="1">
      <c r="A48" s="130" t="s">
        <v>0</v>
      </c>
      <c r="B48" s="135">
        <f t="shared" ref="B48:D61" si="12">B28/B8</f>
        <v>5.0771435884310216</v>
      </c>
      <c r="C48" s="135">
        <f t="shared" ref="C48:D48" si="13">C28/C8</f>
        <v>5.243696227047562</v>
      </c>
      <c r="D48" s="135">
        <f t="shared" si="13"/>
        <v>5.0229140205811449</v>
      </c>
      <c r="E48" s="14"/>
      <c r="F48" s="19">
        <f>(D48-C48)/C48</f>
        <v>-4.2104309042083371E-2</v>
      </c>
    </row>
    <row r="49" spans="1:6" ht="20.100000000000001" customHeight="1">
      <c r="A49" s="130" t="s">
        <v>1</v>
      </c>
      <c r="B49" s="135">
        <f t="shared" si="12"/>
        <v>4.1311912445629293</v>
      </c>
      <c r="C49" s="135">
        <f t="shared" ref="C49:D49" si="14">C29/C9</f>
        <v>4.657002233435354</v>
      </c>
      <c r="D49" s="135">
        <f t="shared" si="14"/>
        <v>4.0203537772284879</v>
      </c>
      <c r="E49" s="14"/>
      <c r="F49" s="19">
        <f t="shared" ref="F49:F61" si="15">(D49-C49)/C49</f>
        <v>-0.13670778416982346</v>
      </c>
    </row>
    <row r="50" spans="1:6" ht="20.100000000000001" customHeight="1">
      <c r="A50" s="130" t="s">
        <v>2</v>
      </c>
      <c r="B50" s="135">
        <f t="shared" si="12"/>
        <v>3.2201885745978922</v>
      </c>
      <c r="C50" s="135">
        <f t="shared" ref="C50:D50" si="16">C30/C10</f>
        <v>3.3044760710862029</v>
      </c>
      <c r="D50" s="135">
        <f t="shared" si="16"/>
        <v>3.2346862363336828</v>
      </c>
      <c r="E50" s="14"/>
      <c r="F50" s="19">
        <f t="shared" si="15"/>
        <v>-2.1119788205813735E-2</v>
      </c>
    </row>
    <row r="51" spans="1:6" ht="20.100000000000001" customHeight="1">
      <c r="A51" s="130" t="s">
        <v>3</v>
      </c>
      <c r="B51" s="135">
        <f t="shared" si="12"/>
        <v>3.1664398595258998</v>
      </c>
      <c r="C51" s="135">
        <f t="shared" ref="C51:D51" si="17">C31/C11</f>
        <v>3.2582534198825699</v>
      </c>
      <c r="D51" s="135">
        <f t="shared" si="17"/>
        <v>3.0273234258653456</v>
      </c>
      <c r="E51" s="14"/>
      <c r="F51" s="19">
        <f t="shared" si="15"/>
        <v>-7.087539373335397E-2</v>
      </c>
    </row>
    <row r="52" spans="1:6" ht="20.100000000000001" customHeight="1">
      <c r="A52" s="130" t="s">
        <v>4</v>
      </c>
      <c r="B52" s="135">
        <f t="shared" si="12"/>
        <v>2.9080570624874422</v>
      </c>
      <c r="C52" s="135">
        <f t="shared" ref="C52:D52" si="18">C32/C12</f>
        <v>2.8512565147840445</v>
      </c>
      <c r="D52" s="135">
        <f t="shared" si="18"/>
        <v>3.0287015316682764</v>
      </c>
      <c r="E52" s="14"/>
      <c r="F52" s="19">
        <f t="shared" si="15"/>
        <v>6.2233971571537691E-2</v>
      </c>
    </row>
    <row r="53" spans="1:6" ht="20.100000000000001" customHeight="1">
      <c r="A53" s="130" t="s">
        <v>5</v>
      </c>
      <c r="B53" s="135">
        <f t="shared" si="12"/>
        <v>3.0172450959258459</v>
      </c>
      <c r="C53" s="135">
        <f t="shared" ref="C53:D53" si="19">C33/C13</f>
        <v>3.1209902608458764</v>
      </c>
      <c r="D53" s="135">
        <f t="shared" si="19"/>
        <v>2.9513532748623699</v>
      </c>
      <c r="E53" s="14"/>
      <c r="F53" s="19">
        <f t="shared" si="15"/>
        <v>-5.4353577488425134E-2</v>
      </c>
    </row>
    <row r="54" spans="1:6" ht="20.100000000000001" customHeight="1">
      <c r="A54" s="130" t="s">
        <v>6</v>
      </c>
      <c r="B54" s="135">
        <f t="shared" si="12"/>
        <v>3.670873879949899</v>
      </c>
      <c r="C54" s="135">
        <f t="shared" ref="C54:D54" si="20">C34/C14</f>
        <v>3.8832836668085711</v>
      </c>
      <c r="D54" s="135">
        <f t="shared" si="20"/>
        <v>3.7005152224824358</v>
      </c>
      <c r="E54" s="14"/>
      <c r="F54" s="19">
        <f t="shared" si="15"/>
        <v>-4.706543739987485E-2</v>
      </c>
    </row>
    <row r="55" spans="1:6" ht="20.100000000000001" customHeight="1">
      <c r="A55" s="130" t="s">
        <v>7</v>
      </c>
      <c r="B55" s="135">
        <f t="shared" si="12"/>
        <v>3.9732535831170295</v>
      </c>
      <c r="C55" s="135">
        <f t="shared" ref="C55:D55" si="21">C35/C15</f>
        <v>4.0377482356802892</v>
      </c>
      <c r="D55" s="135">
        <f t="shared" si="21"/>
        <v>3.21293028277208</v>
      </c>
      <c r="E55" s="14"/>
      <c r="F55" s="19">
        <f t="shared" si="15"/>
        <v>-0.20427671681447515</v>
      </c>
    </row>
    <row r="56" spans="1:6" ht="20.100000000000001" customHeight="1">
      <c r="A56" s="130" t="s">
        <v>8</v>
      </c>
      <c r="B56" s="135">
        <f t="shared" si="12"/>
        <v>3.9553935346034579</v>
      </c>
      <c r="C56" s="135">
        <f t="shared" ref="C56:D56" si="22">C36/C16</f>
        <v>4.1816522642251419</v>
      </c>
      <c r="D56" s="135">
        <f t="shared" si="22"/>
        <v>4.3165297270478922</v>
      </c>
      <c r="E56" s="14"/>
      <c r="F56" s="19">
        <f t="shared" si="15"/>
        <v>3.2254586058399329E-2</v>
      </c>
    </row>
    <row r="57" spans="1:6" ht="20.100000000000001" customHeight="1">
      <c r="A57" s="130" t="s">
        <v>9</v>
      </c>
      <c r="B57" s="135">
        <f t="shared" si="12"/>
        <v>3.4966520434079889</v>
      </c>
      <c r="C57" s="135">
        <f t="shared" ref="C57:D57" si="23">C37/C17</f>
        <v>3.6539462272333045</v>
      </c>
      <c r="D57" s="135">
        <f t="shared" si="23"/>
        <v>2.9686037441497661</v>
      </c>
      <c r="E57" s="14"/>
      <c r="F57" s="19">
        <f t="shared" si="15"/>
        <v>-0.18756227937225725</v>
      </c>
    </row>
    <row r="58" spans="1:6" ht="20.100000000000001" customHeight="1">
      <c r="A58" s="130" t="s">
        <v>10</v>
      </c>
      <c r="B58" s="135">
        <f t="shared" si="12"/>
        <v>3.967476489028213</v>
      </c>
      <c r="C58" s="135">
        <f t="shared" ref="C58:D58" si="24">C38/C18</f>
        <v>4.5837925445705023</v>
      </c>
      <c r="D58" s="135">
        <f t="shared" si="24"/>
        <v>3.9668918918918918</v>
      </c>
      <c r="E58" s="14"/>
      <c r="F58" s="19">
        <f t="shared" si="15"/>
        <v>-0.13458302195838437</v>
      </c>
    </row>
    <row r="59" spans="1:6" ht="20.100000000000001" customHeight="1">
      <c r="A59" s="130" t="s">
        <v>11</v>
      </c>
      <c r="B59" s="135">
        <f t="shared" si="12"/>
        <v>3.4823806792837573</v>
      </c>
      <c r="C59" s="135">
        <f t="shared" ref="C59:D59" si="25">C39/C19</f>
        <v>3.6858491889112242</v>
      </c>
      <c r="D59" s="135">
        <f t="shared" si="25"/>
        <v>3.1628014968996694</v>
      </c>
      <c r="E59" s="14"/>
      <c r="F59" s="19">
        <f t="shared" si="15"/>
        <v>-0.14190697047104622</v>
      </c>
    </row>
    <row r="60" spans="1:6" ht="20.100000000000001" customHeight="1">
      <c r="A60" s="130" t="s">
        <v>12</v>
      </c>
      <c r="B60" s="135">
        <f t="shared" si="12"/>
        <v>4.5430804422417079</v>
      </c>
      <c r="C60" s="135">
        <f t="shared" ref="C60:D60" si="26">C40/C20</f>
        <v>4.6931922474761105</v>
      </c>
      <c r="D60" s="135">
        <f t="shared" si="26"/>
        <v>4.8002820753910589</v>
      </c>
      <c r="E60" s="14"/>
      <c r="F60" s="19">
        <f t="shared" si="15"/>
        <v>2.2818120858470858E-2</v>
      </c>
    </row>
    <row r="61" spans="1:6" ht="20.100000000000001" customHeight="1">
      <c r="A61" s="132" t="s">
        <v>13</v>
      </c>
      <c r="B61" s="136">
        <f t="shared" si="12"/>
        <v>3.757482232444874</v>
      </c>
      <c r="C61" s="136">
        <f t="shared" ref="C61:D61" si="27">C41/C21</f>
        <v>3.8988732614431627</v>
      </c>
      <c r="D61" s="136">
        <f t="shared" si="27"/>
        <v>3.7054625912393084</v>
      </c>
      <c r="E61" s="14"/>
      <c r="F61" s="18">
        <f t="shared" si="15"/>
        <v>-4.9606811310471677E-2</v>
      </c>
    </row>
  </sheetData>
  <mergeCells count="13">
    <mergeCell ref="H6:J6"/>
    <mergeCell ref="L6:N6"/>
    <mergeCell ref="A26:A27"/>
    <mergeCell ref="B26:D26"/>
    <mergeCell ref="F26:F27"/>
    <mergeCell ref="H26:J26"/>
    <mergeCell ref="L26:N26"/>
    <mergeCell ref="A46:A47"/>
    <mergeCell ref="B46:D46"/>
    <mergeCell ref="F46:F47"/>
    <mergeCell ref="A6:A7"/>
    <mergeCell ref="B6:D6"/>
    <mergeCell ref="F6:F7"/>
  </mergeCells>
  <pageMargins left="0.7" right="0.7" top="0.75" bottom="0.75" header="0.3" footer="0.3"/>
  <pageSetup paperSize="9" orientation="portrait" horizontalDpi="0" verticalDpi="0" r:id="rId1"/>
  <ignoredErrors>
    <ignoredError sqref="E51:E61 B51:B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7429109D-F1DD-46C9-ACE1-5F4D3AE0D21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F48:F60</xm:sqref>
        </x14:conditionalFormatting>
        <x14:conditionalFormatting xmlns:xm="http://schemas.microsoft.com/office/excel/2006/main">
          <x14:cfRule type="iconSet" priority="5" id="{5353CBCC-4FA0-4721-BCD6-4368E9D421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F8:F20</xm:sqref>
        </x14:conditionalFormatting>
        <x14:conditionalFormatting xmlns:xm="http://schemas.microsoft.com/office/excel/2006/main">
          <x14:cfRule type="iconSet" priority="4" id="{290CE5D7-D5CD-4F58-8BB3-447048C2FA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F21</xm:sqref>
        </x14:conditionalFormatting>
        <x14:conditionalFormatting xmlns:xm="http://schemas.microsoft.com/office/excel/2006/main">
          <x14:cfRule type="iconSet" priority="3" id="{C1A51EC1-636E-48B2-801C-0BFD015D16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F28:F40</xm:sqref>
        </x14:conditionalFormatting>
        <x14:conditionalFormatting xmlns:xm="http://schemas.microsoft.com/office/excel/2006/main">
          <x14:cfRule type="iconSet" priority="2" id="{EDE95984-C1D3-44E2-B08E-29089A8E83C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F41</xm:sqref>
        </x14:conditionalFormatting>
        <x14:conditionalFormatting xmlns:xm="http://schemas.microsoft.com/office/excel/2006/main">
          <x14:cfRule type="iconSet" priority="1" id="{3D44AD1F-2992-40CC-AD41-39C1921F91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39EBA-C821-4F55-9079-21CAD1175923}">
  <dimension ref="A2:N61"/>
  <sheetViews>
    <sheetView workbookViewId="0">
      <selection activeCell="A6" sqref="A6:N21"/>
    </sheetView>
  </sheetViews>
  <sheetFormatPr defaultRowHeight="15"/>
  <cols>
    <col min="1" max="1" width="45.5703125" bestFit="1" customWidth="1"/>
    <col min="2" max="4" width="10.7109375" customWidth="1"/>
    <col min="5" max="5" width="1.7109375" customWidth="1"/>
    <col min="6" max="6" width="10.7109375" customWidth="1"/>
    <col min="7" max="7" width="1.7109375" customWidth="1"/>
    <col min="11" max="11" width="2" customWidth="1"/>
  </cols>
  <sheetData>
    <row r="2" spans="1:14">
      <c r="A2" s="2" t="s">
        <v>39</v>
      </c>
    </row>
    <row r="4" spans="1:14">
      <c r="A4" s="2" t="s">
        <v>15</v>
      </c>
    </row>
    <row r="5" spans="1:14">
      <c r="A5" s="2"/>
    </row>
    <row r="6" spans="1:14" ht="18" customHeight="1">
      <c r="A6" s="131" t="s">
        <v>16</v>
      </c>
      <c r="B6" s="125" t="s">
        <v>40</v>
      </c>
      <c r="C6" s="125"/>
      <c r="D6" s="125"/>
      <c r="E6" s="4"/>
      <c r="F6" s="69" t="s">
        <v>94</v>
      </c>
      <c r="H6" s="125" t="s">
        <v>19</v>
      </c>
      <c r="I6" s="125"/>
      <c r="J6" s="125"/>
      <c r="L6" s="125" t="s">
        <v>41</v>
      </c>
      <c r="M6" s="125"/>
      <c r="N6" s="125"/>
    </row>
    <row r="7" spans="1:14" ht="18" customHeight="1">
      <c r="A7" s="131"/>
      <c r="B7" s="64">
        <v>2019</v>
      </c>
      <c r="C7" s="30">
        <v>2020</v>
      </c>
      <c r="D7" s="22">
        <v>2021</v>
      </c>
      <c r="E7" s="11"/>
      <c r="F7" s="70"/>
      <c r="H7" s="64">
        <v>2019</v>
      </c>
      <c r="I7" s="30">
        <v>2020</v>
      </c>
      <c r="J7" s="22">
        <v>2021</v>
      </c>
      <c r="L7" s="64">
        <v>2019</v>
      </c>
      <c r="M7" s="30">
        <v>2020</v>
      </c>
      <c r="N7" s="22">
        <v>2021</v>
      </c>
    </row>
    <row r="8" spans="1:14" ht="20.100000000000001" customHeight="1">
      <c r="A8" s="130" t="s">
        <v>0</v>
      </c>
      <c r="B8" s="6">
        <v>347822</v>
      </c>
      <c r="C8" s="6">
        <v>348636</v>
      </c>
      <c r="D8" s="6">
        <v>340066</v>
      </c>
      <c r="E8" s="6"/>
      <c r="F8" s="19">
        <f>(D8-C8)/C8</f>
        <v>-2.4581511949425761E-2</v>
      </c>
      <c r="H8" s="17">
        <f>B8/$B$21</f>
        <v>8.3330638076338781E-2</v>
      </c>
      <c r="I8" s="17">
        <f>C8/$C$21</f>
        <v>8.6368405210801621E-2</v>
      </c>
      <c r="J8" s="17">
        <f>D8/$D$21</f>
        <v>8.5544265345046264E-2</v>
      </c>
      <c r="L8" s="17">
        <f>B8/'1'!C8</f>
        <v>5.4980798246036945E-2</v>
      </c>
      <c r="M8" s="17">
        <f>C8/'1'!D8</f>
        <v>5.4233046417356268E-2</v>
      </c>
      <c r="N8" s="17">
        <f>D8/'1'!E8</f>
        <v>5.2392864675620925E-2</v>
      </c>
    </row>
    <row r="9" spans="1:14" ht="20.100000000000001" customHeight="1">
      <c r="A9" s="130" t="s">
        <v>1</v>
      </c>
      <c r="B9" s="6">
        <v>1042520</v>
      </c>
      <c r="C9" s="6">
        <v>1131040</v>
      </c>
      <c r="D9" s="6">
        <v>1083693</v>
      </c>
      <c r="E9" s="6"/>
      <c r="F9" s="19">
        <f t="shared" ref="F9:F21" si="0">(D9-C9)/C9</f>
        <v>-4.1861472626962798E-2</v>
      </c>
      <c r="H9" s="17">
        <f t="shared" ref="H9:H20" si="1">B9/$B$21</f>
        <v>0.24976527306307453</v>
      </c>
      <c r="I9" s="17">
        <f t="shared" ref="I9:I20" si="2">C9/$C$21</f>
        <v>0.28019516352191132</v>
      </c>
      <c r="J9" s="17">
        <f t="shared" ref="J9:J20" si="3">D9/$D$21</f>
        <v>0.27260508708476949</v>
      </c>
      <c r="L9" s="17">
        <f>B9/'1'!C9</f>
        <v>8.1938164713065129E-2</v>
      </c>
      <c r="M9" s="17">
        <f>C9/'1'!D9</f>
        <v>8.1754465399640153E-2</v>
      </c>
      <c r="N9" s="17">
        <f>D9/'1'!E9</f>
        <v>7.448265083246601E-2</v>
      </c>
    </row>
    <row r="10" spans="1:14" ht="20.100000000000001" customHeight="1">
      <c r="A10" s="130" t="s">
        <v>2</v>
      </c>
      <c r="B10" s="6">
        <v>92610</v>
      </c>
      <c r="C10" s="6">
        <v>89734</v>
      </c>
      <c r="D10" s="6">
        <v>83624</v>
      </c>
      <c r="E10" s="6"/>
      <c r="F10" s="19">
        <f t="shared" si="0"/>
        <v>-6.8090133059932695E-2</v>
      </c>
      <c r="H10" s="17">
        <f t="shared" si="1"/>
        <v>2.2187355579146043E-2</v>
      </c>
      <c r="I10" s="17">
        <f t="shared" si="2"/>
        <v>2.2230012027404149E-2</v>
      </c>
      <c r="J10" s="17">
        <f t="shared" si="3"/>
        <v>2.103578024622911E-2</v>
      </c>
      <c r="L10" s="17">
        <f>B10/'1'!C10</f>
        <v>3.3524637223677857E-2</v>
      </c>
      <c r="M10" s="17">
        <f>C10/'1'!D10</f>
        <v>3.0721605436177368E-2</v>
      </c>
      <c r="N10" s="17">
        <f>D10/'1'!E10</f>
        <v>2.6621122382224995E-2</v>
      </c>
    </row>
    <row r="11" spans="1:14" ht="20.100000000000001" customHeight="1">
      <c r="A11" s="130" t="s">
        <v>3</v>
      </c>
      <c r="B11" s="6">
        <v>469233</v>
      </c>
      <c r="C11" s="6">
        <v>421654</v>
      </c>
      <c r="D11" s="6">
        <v>404332</v>
      </c>
      <c r="E11" s="6"/>
      <c r="F11" s="19">
        <f t="shared" si="0"/>
        <v>-4.1081075953269743E-2</v>
      </c>
      <c r="H11" s="17">
        <f t="shared" si="1"/>
        <v>0.11241809113993559</v>
      </c>
      <c r="I11" s="17">
        <f t="shared" si="2"/>
        <v>0.10445732377251732</v>
      </c>
      <c r="J11" s="17">
        <f t="shared" si="3"/>
        <v>0.10171050294793729</v>
      </c>
      <c r="L11" s="17">
        <f>B11/'1'!C11</f>
        <v>3.4627965576673372E-2</v>
      </c>
      <c r="M11" s="17">
        <f>C11/'1'!D11</f>
        <v>2.9353486627182374E-2</v>
      </c>
      <c r="N11" s="17">
        <f>D11/'1'!E11</f>
        <v>2.6843076494920865E-2</v>
      </c>
    </row>
    <row r="12" spans="1:14" ht="20.100000000000001" customHeight="1">
      <c r="A12" s="130" t="s">
        <v>4</v>
      </c>
      <c r="B12" s="6">
        <v>322700</v>
      </c>
      <c r="C12" s="6">
        <v>280489</v>
      </c>
      <c r="D12" s="6">
        <v>278979</v>
      </c>
      <c r="E12" s="6"/>
      <c r="F12" s="19">
        <f t="shared" si="0"/>
        <v>-5.383455322668625E-3</v>
      </c>
      <c r="H12" s="17">
        <f t="shared" si="1"/>
        <v>7.7311949523706167E-2</v>
      </c>
      <c r="I12" s="17">
        <f t="shared" si="2"/>
        <v>6.9486190781137172E-2</v>
      </c>
      <c r="J12" s="17">
        <f t="shared" si="3"/>
        <v>7.0177711390423211E-2</v>
      </c>
      <c r="L12" s="17">
        <f>B12/'1'!C12</f>
        <v>2.9287998500657778E-2</v>
      </c>
      <c r="M12" s="17">
        <f>C12/'1'!D12</f>
        <v>2.5215619985614397E-2</v>
      </c>
      <c r="N12" s="17">
        <f>D12/'1'!E12</f>
        <v>2.4264221252082836E-2</v>
      </c>
    </row>
    <row r="13" spans="1:14" ht="20.100000000000001" customHeight="1">
      <c r="A13" s="130" t="s">
        <v>5</v>
      </c>
      <c r="B13" s="6">
        <v>232009</v>
      </c>
      <c r="C13" s="6">
        <v>207087</v>
      </c>
      <c r="D13" s="6">
        <v>197837</v>
      </c>
      <c r="E13" s="6"/>
      <c r="F13" s="19">
        <f t="shared" si="0"/>
        <v>-4.4667217159937614E-2</v>
      </c>
      <c r="H13" s="17">
        <f t="shared" si="1"/>
        <v>5.5584344893230692E-2</v>
      </c>
      <c r="I13" s="17">
        <f t="shared" si="2"/>
        <v>5.1302143008436524E-2</v>
      </c>
      <c r="J13" s="17">
        <f t="shared" si="3"/>
        <v>4.9766283083483555E-2</v>
      </c>
      <c r="L13" s="17">
        <f>B13/'1'!C13</f>
        <v>3.1802438850874415E-2</v>
      </c>
      <c r="M13" s="17">
        <f>C13/'1'!D13</f>
        <v>2.6834616210447394E-2</v>
      </c>
      <c r="N13" s="17">
        <f>D13/'1'!E13</f>
        <v>2.527300406476906E-2</v>
      </c>
    </row>
    <row r="14" spans="1:14" ht="20.100000000000001" customHeight="1">
      <c r="A14" s="130" t="s">
        <v>6</v>
      </c>
      <c r="B14" s="6">
        <v>117583</v>
      </c>
      <c r="C14" s="6">
        <v>103724</v>
      </c>
      <c r="D14" s="6">
        <v>104858</v>
      </c>
      <c r="E14" s="6"/>
      <c r="F14" s="19">
        <f t="shared" si="0"/>
        <v>1.0932860283058886E-2</v>
      </c>
      <c r="H14" s="17">
        <f t="shared" si="1"/>
        <v>2.8170346950250828E-2</v>
      </c>
      <c r="I14" s="17">
        <f t="shared" si="2"/>
        <v>2.5695787188027591E-2</v>
      </c>
      <c r="J14" s="17">
        <f t="shared" si="3"/>
        <v>2.6377234347305701E-2</v>
      </c>
      <c r="L14" s="17">
        <f>B14/'1'!C14</f>
        <v>4.7217271812433591E-2</v>
      </c>
      <c r="M14" s="17">
        <f>C14/'1'!D14</f>
        <v>3.9565679279361755E-2</v>
      </c>
      <c r="N14" s="17">
        <f>D14/'1'!E14</f>
        <v>3.824894827976761E-2</v>
      </c>
    </row>
    <row r="15" spans="1:14" ht="20.100000000000001" customHeight="1">
      <c r="A15" s="130" t="s">
        <v>7</v>
      </c>
      <c r="B15" s="6">
        <v>384883</v>
      </c>
      <c r="C15" s="6">
        <v>404412</v>
      </c>
      <c r="D15" s="6">
        <v>402249</v>
      </c>
      <c r="E15" s="6"/>
      <c r="F15" s="19">
        <f t="shared" si="0"/>
        <v>-5.3485059790510667E-3</v>
      </c>
      <c r="H15" s="17">
        <f t="shared" si="1"/>
        <v>9.2209653140788966E-2</v>
      </c>
      <c r="I15" s="17">
        <f t="shared" si="2"/>
        <v>0.10018592310636511</v>
      </c>
      <c r="J15" s="17">
        <f t="shared" si="3"/>
        <v>0.1011865202365997</v>
      </c>
      <c r="L15" s="17">
        <f>B15/'1'!C15</f>
        <v>0.11485808178232761</v>
      </c>
      <c r="M15" s="17">
        <f>C15/'1'!D15</f>
        <v>0.11260435223511893</v>
      </c>
      <c r="N15" s="17">
        <f>D15/'1'!E15</f>
        <v>0.10177044325976917</v>
      </c>
    </row>
    <row r="16" spans="1:14" ht="20.100000000000001" customHeight="1">
      <c r="A16" s="130" t="s">
        <v>8</v>
      </c>
      <c r="B16" s="6">
        <v>163673</v>
      </c>
      <c r="C16" s="6">
        <v>136580</v>
      </c>
      <c r="D16" s="6">
        <v>150088</v>
      </c>
      <c r="E16" s="6"/>
      <c r="F16" s="19">
        <f t="shared" si="0"/>
        <v>9.8901742568458045E-2</v>
      </c>
      <c r="H16" s="17">
        <f t="shared" si="1"/>
        <v>3.9212515383927976E-2</v>
      </c>
      <c r="I16" s="17">
        <f t="shared" si="2"/>
        <v>3.3835280302927082E-2</v>
      </c>
      <c r="J16" s="17">
        <f t="shared" si="3"/>
        <v>3.7754929034679453E-2</v>
      </c>
      <c r="L16" s="17">
        <f>B16/'1'!C16</f>
        <v>3.4840602958938358E-2</v>
      </c>
      <c r="M16" s="17">
        <f>C16/'1'!D16</f>
        <v>2.9777808882630128E-2</v>
      </c>
      <c r="N16" s="17">
        <f>D16/'1'!E16</f>
        <v>2.8655840091828214E-2</v>
      </c>
    </row>
    <row r="17" spans="1:14" ht="20.100000000000001" customHeight="1">
      <c r="A17" s="130" t="s">
        <v>9</v>
      </c>
      <c r="B17" s="6">
        <v>150470</v>
      </c>
      <c r="C17" s="6">
        <v>150516</v>
      </c>
      <c r="D17" s="6">
        <v>159886</v>
      </c>
      <c r="E17" s="6"/>
      <c r="F17" s="19">
        <f t="shared" si="0"/>
        <v>6.2252518004730396E-2</v>
      </c>
      <c r="H17" s="17">
        <f t="shared" si="1"/>
        <v>3.6049361775122607E-2</v>
      </c>
      <c r="I17" s="17">
        <f t="shared" si="2"/>
        <v>3.7287677918255768E-2</v>
      </c>
      <c r="J17" s="17">
        <f t="shared" si="3"/>
        <v>4.0219635038369221E-2</v>
      </c>
      <c r="L17" s="17">
        <f>B17/'1'!C17</f>
        <v>6.5905283328770867E-2</v>
      </c>
      <c r="M17" s="17">
        <f>C17/'1'!D17</f>
        <v>5.8774879045956678E-2</v>
      </c>
      <c r="N17" s="17">
        <f>D17/'1'!E17</f>
        <v>5.6747370457195287E-2</v>
      </c>
    </row>
    <row r="18" spans="1:14" ht="20.100000000000001" customHeight="1">
      <c r="A18" s="130" t="s">
        <v>10</v>
      </c>
      <c r="B18" s="6">
        <v>79797</v>
      </c>
      <c r="C18" s="6">
        <v>71268</v>
      </c>
      <c r="D18" s="6">
        <v>70609</v>
      </c>
      <c r="E18" s="6"/>
      <c r="F18" s="19">
        <f t="shared" si="0"/>
        <v>-9.2467867766739629E-3</v>
      </c>
      <c r="H18" s="17">
        <f t="shared" si="1"/>
        <v>1.9117637546151783E-2</v>
      </c>
      <c r="I18" s="17">
        <f t="shared" si="2"/>
        <v>1.7655387001237421E-2</v>
      </c>
      <c r="J18" s="17">
        <f t="shared" si="3"/>
        <v>1.7761831620180704E-2</v>
      </c>
      <c r="L18" s="17">
        <f>B18/'1'!C18</f>
        <v>2.7657882012862438E-2</v>
      </c>
      <c r="M18" s="17">
        <f>C18/'1'!D18</f>
        <v>2.3051321113558516E-2</v>
      </c>
      <c r="N18" s="17">
        <f>D18/'1'!E18</f>
        <v>2.1301989008247285E-2</v>
      </c>
    </row>
    <row r="19" spans="1:14" ht="20.100000000000001" customHeight="1">
      <c r="A19" s="130" t="s">
        <v>11</v>
      </c>
      <c r="B19" s="6">
        <v>332900</v>
      </c>
      <c r="C19" s="6">
        <v>326168</v>
      </c>
      <c r="D19" s="6">
        <v>323757</v>
      </c>
      <c r="E19" s="6"/>
      <c r="F19" s="19">
        <f t="shared" si="0"/>
        <v>-7.3918962007309113E-3</v>
      </c>
      <c r="H19" s="17">
        <f t="shared" si="1"/>
        <v>7.9755649198765974E-2</v>
      </c>
      <c r="I19" s="17">
        <f t="shared" si="2"/>
        <v>8.0802355438901158E-2</v>
      </c>
      <c r="J19" s="17">
        <f t="shared" si="3"/>
        <v>8.1441704596508152E-2</v>
      </c>
      <c r="L19" s="17">
        <f>B19/'1'!C19</f>
        <v>5.1738589107791423E-2</v>
      </c>
      <c r="M19" s="17">
        <f>C19/'1'!D19</f>
        <v>4.713345698288824E-2</v>
      </c>
      <c r="N19" s="17">
        <f>D19/'1'!E19</f>
        <v>4.4283569571095374E-2</v>
      </c>
    </row>
    <row r="20" spans="1:14" ht="20.100000000000001" customHeight="1">
      <c r="A20" s="130" t="s">
        <v>12</v>
      </c>
      <c r="B20" s="6">
        <v>437799</v>
      </c>
      <c r="C20" s="6">
        <v>365307</v>
      </c>
      <c r="D20" s="6">
        <v>375344</v>
      </c>
      <c r="E20" s="6"/>
      <c r="F20" s="19">
        <f t="shared" si="0"/>
        <v>2.7475520589531545E-2</v>
      </c>
      <c r="H20" s="17">
        <f t="shared" si="1"/>
        <v>0.10488718372956007</v>
      </c>
      <c r="I20" s="17">
        <f t="shared" si="2"/>
        <v>9.0498350722077778E-2</v>
      </c>
      <c r="J20" s="17">
        <f t="shared" si="3"/>
        <v>9.4418515028468139E-2</v>
      </c>
      <c r="L20" s="17">
        <f>B20/'1'!C20</f>
        <v>5.8692298287328547E-2</v>
      </c>
      <c r="M20" s="17">
        <f>C20/'1'!D20</f>
        <v>5.088226031578711E-2</v>
      </c>
      <c r="N20" s="17">
        <f>D20/'1'!E20</f>
        <v>4.9039247834223136E-2</v>
      </c>
    </row>
    <row r="21" spans="1:14" ht="19.5" customHeight="1">
      <c r="A21" s="132" t="s">
        <v>13</v>
      </c>
      <c r="B21" s="9">
        <f>SUM(B8:B20)</f>
        <v>4173999</v>
      </c>
      <c r="C21" s="9">
        <f t="shared" ref="C21:D21" si="4">SUM(C8:C20)</f>
        <v>4036615</v>
      </c>
      <c r="D21" s="9">
        <f t="shared" si="4"/>
        <v>3975322</v>
      </c>
      <c r="E21" s="6"/>
      <c r="F21" s="18">
        <f t="shared" si="0"/>
        <v>-1.5184257106511272E-2</v>
      </c>
      <c r="H21" s="13">
        <f>SUM(H8:H20)</f>
        <v>1</v>
      </c>
      <c r="I21" s="13">
        <f>SUM(I8:I20)</f>
        <v>0.99999999999999989</v>
      </c>
      <c r="J21" s="13">
        <f>SUM(J8:J20)</f>
        <v>0.99999999999999989</v>
      </c>
      <c r="L21" s="13">
        <f>B21/'1'!C21</f>
        <v>5.012195946119577E-2</v>
      </c>
      <c r="M21" s="13">
        <f>C21/'1'!D21</f>
        <v>4.6429239449648434E-2</v>
      </c>
      <c r="N21" s="13">
        <f>D21/'1'!E21</f>
        <v>4.3399371783022861E-2</v>
      </c>
    </row>
    <row r="22" spans="1:14" ht="22.5" customHeight="1">
      <c r="A22" s="20" t="s">
        <v>23</v>
      </c>
    </row>
    <row r="23" spans="1:14">
      <c r="A23" s="20"/>
    </row>
    <row r="24" spans="1:14">
      <c r="A24" s="3" t="s">
        <v>17</v>
      </c>
      <c r="D24" s="1"/>
      <c r="E24" s="1"/>
    </row>
    <row r="26" spans="1:14" ht="20.100000000000001" customHeight="1">
      <c r="A26" s="131" t="s">
        <v>16</v>
      </c>
      <c r="B26" s="125" t="s">
        <v>40</v>
      </c>
      <c r="C26" s="125"/>
      <c r="D26" s="125"/>
      <c r="E26" s="4"/>
      <c r="F26" s="69" t="s">
        <v>94</v>
      </c>
      <c r="H26" s="125" t="s">
        <v>19</v>
      </c>
      <c r="I26" s="125"/>
      <c r="J26" s="125"/>
      <c r="L26" s="125" t="s">
        <v>41</v>
      </c>
      <c r="M26" s="125"/>
      <c r="N26" s="125"/>
    </row>
    <row r="27" spans="1:14" ht="20.100000000000001" customHeight="1">
      <c r="A27" s="131"/>
      <c r="B27" s="64">
        <v>2019</v>
      </c>
      <c r="C27" s="30">
        <v>2020</v>
      </c>
      <c r="D27" s="22">
        <v>2021</v>
      </c>
      <c r="E27" s="11"/>
      <c r="F27" s="70"/>
      <c r="H27" s="64">
        <v>2019</v>
      </c>
      <c r="I27" s="30">
        <v>2020</v>
      </c>
      <c r="J27" s="22">
        <v>2021</v>
      </c>
      <c r="L27" s="64">
        <v>2019</v>
      </c>
      <c r="M27" s="30">
        <v>2020</v>
      </c>
      <c r="N27" s="22">
        <v>2021</v>
      </c>
    </row>
    <row r="28" spans="1:14" ht="20.100000000000001" customHeight="1">
      <c r="A28" s="130" t="s">
        <v>0</v>
      </c>
      <c r="B28" s="6">
        <v>1379244</v>
      </c>
      <c r="C28" s="6">
        <v>1401720</v>
      </c>
      <c r="D28" s="6">
        <v>1444299</v>
      </c>
      <c r="E28" s="6"/>
      <c r="F28" s="19">
        <f>(D28-C28)/C28</f>
        <v>3.0376252033216335E-2</v>
      </c>
      <c r="H28" s="17">
        <f>B28/$B$41</f>
        <v>9.6856349102629136E-2</v>
      </c>
      <c r="I28" s="17">
        <f>C28/$C$41</f>
        <v>0.1001922760769962</v>
      </c>
      <c r="J28" s="17">
        <f>D28/$D$41</f>
        <v>9.9754436633959873E-2</v>
      </c>
      <c r="L28" s="17">
        <f>B28/'1'!C28</f>
        <v>4.6014111389163476E-2</v>
      </c>
      <c r="M28" s="17">
        <f>C28/'1'!D28</f>
        <v>4.6095760875034163E-2</v>
      </c>
      <c r="N28" s="17">
        <f>D28/'1'!E28</f>
        <v>4.4717508100816115E-2</v>
      </c>
    </row>
    <row r="29" spans="1:14" ht="20.100000000000001" customHeight="1">
      <c r="A29" s="130" t="s">
        <v>1</v>
      </c>
      <c r="B29" s="6">
        <v>3402219</v>
      </c>
      <c r="C29" s="6">
        <v>3703429</v>
      </c>
      <c r="D29" s="6">
        <v>3767012</v>
      </c>
      <c r="E29" s="6"/>
      <c r="F29" s="19">
        <f t="shared" ref="F29:F41" si="5">(D29-C29)/C29</f>
        <v>1.7168683401247872E-2</v>
      </c>
      <c r="H29" s="17">
        <f t="shared" ref="H29:H40" si="6">B29/$B$41</f>
        <v>0.23891821257703336</v>
      </c>
      <c r="I29" s="17">
        <f t="shared" ref="I29:I40" si="7">C29/$C$41</f>
        <v>0.26471405187880176</v>
      </c>
      <c r="J29" s="17">
        <f t="shared" ref="J29:J40" si="8">D29/$D$41</f>
        <v>0.26017892406860799</v>
      </c>
      <c r="L29" s="17">
        <f>B29/'1'!C29</f>
        <v>6.6602935297240415E-2</v>
      </c>
      <c r="M29" s="17">
        <f>C29/'1'!D29</f>
        <v>6.5069231932905106E-2</v>
      </c>
      <c r="N29" s="17">
        <f>D29/'1'!E29</f>
        <v>5.9848524771927723E-2</v>
      </c>
    </row>
    <row r="30" spans="1:14" ht="20.100000000000001" customHeight="1">
      <c r="A30" s="130" t="s">
        <v>2</v>
      </c>
      <c r="B30" s="6">
        <v>317440</v>
      </c>
      <c r="C30" s="6">
        <v>328183</v>
      </c>
      <c r="D30" s="6">
        <v>319296</v>
      </c>
      <c r="E30" s="6"/>
      <c r="F30" s="19">
        <f t="shared" si="5"/>
        <v>-2.7079403869182742E-2</v>
      </c>
      <c r="H30" s="17">
        <f t="shared" si="6"/>
        <v>2.2291979852106365E-2</v>
      </c>
      <c r="I30" s="17">
        <f t="shared" si="7"/>
        <v>2.3457895827823563E-2</v>
      </c>
      <c r="J30" s="17">
        <f t="shared" si="8"/>
        <v>2.2053046217906994E-2</v>
      </c>
      <c r="L30" s="17">
        <f>B30/'1'!C30</f>
        <v>2.9697567360966428E-2</v>
      </c>
      <c r="M30" s="17">
        <f>C30/'1'!D30</f>
        <v>2.8963976725241886E-2</v>
      </c>
      <c r="N30" s="17">
        <f>D30/'1'!E30</f>
        <v>2.5427731578221834E-2</v>
      </c>
    </row>
    <row r="31" spans="1:14" ht="20.100000000000001" customHeight="1">
      <c r="A31" s="130" t="s">
        <v>3</v>
      </c>
      <c r="B31" s="6">
        <v>1571186</v>
      </c>
      <c r="C31" s="6">
        <v>1479730</v>
      </c>
      <c r="D31" s="6">
        <v>1492729</v>
      </c>
      <c r="E31" s="6"/>
      <c r="F31" s="19">
        <f t="shared" si="5"/>
        <v>8.7847107242537484E-3</v>
      </c>
      <c r="H31" s="17">
        <f t="shared" si="6"/>
        <v>0.11033532842714085</v>
      </c>
      <c r="I31" s="17">
        <f t="shared" si="7"/>
        <v>0.10576828230988614</v>
      </c>
      <c r="J31" s="17">
        <f t="shared" si="8"/>
        <v>0.10309938623662711</v>
      </c>
      <c r="L31" s="17">
        <f>B31/'1'!C31</f>
        <v>3.4025635140201183E-2</v>
      </c>
      <c r="M31" s="17">
        <f>C31/'1'!D31</f>
        <v>2.9545405127738008E-2</v>
      </c>
      <c r="N31" s="17">
        <f>D31/'1'!E31</f>
        <v>2.7190328088915729E-2</v>
      </c>
    </row>
    <row r="32" spans="1:14" ht="20.100000000000001" customHeight="1">
      <c r="A32" s="130" t="s">
        <v>4</v>
      </c>
      <c r="B32" s="6">
        <v>1098242</v>
      </c>
      <c r="C32" s="6">
        <v>999639</v>
      </c>
      <c r="D32" s="6">
        <v>1041680</v>
      </c>
      <c r="E32" s="6"/>
      <c r="F32" s="19">
        <f t="shared" si="5"/>
        <v>4.2056182281803731E-2</v>
      </c>
      <c r="H32" s="17">
        <f t="shared" si="6"/>
        <v>7.7123199775507176E-2</v>
      </c>
      <c r="I32" s="17">
        <f t="shared" si="7"/>
        <v>7.1452291945133417E-2</v>
      </c>
      <c r="J32" s="17">
        <f t="shared" si="8"/>
        <v>7.1946460914854418E-2</v>
      </c>
      <c r="L32" s="17">
        <f>B32/'1'!C32</f>
        <v>3.1234436882301271E-2</v>
      </c>
      <c r="M32" s="17">
        <f>C32/'1'!D32</f>
        <v>2.7464327165072189E-2</v>
      </c>
      <c r="N32" s="17">
        <f>D32/'1'!E32</f>
        <v>2.5910602154354836E-2</v>
      </c>
    </row>
    <row r="33" spans="1:14" ht="20.100000000000001" customHeight="1">
      <c r="A33" s="130" t="s">
        <v>5</v>
      </c>
      <c r="B33" s="6">
        <v>780996</v>
      </c>
      <c r="C33" s="6">
        <v>734349</v>
      </c>
      <c r="D33" s="6">
        <v>735495</v>
      </c>
      <c r="E33" s="6"/>
      <c r="F33" s="19">
        <f t="shared" si="5"/>
        <v>1.5605658889710479E-3</v>
      </c>
      <c r="H33" s="17">
        <f t="shared" si="6"/>
        <v>5.4844843424192484E-2</v>
      </c>
      <c r="I33" s="17">
        <f t="shared" si="7"/>
        <v>5.2489867979957541E-2</v>
      </c>
      <c r="J33" s="17">
        <f t="shared" si="8"/>
        <v>5.0798961553040138E-2</v>
      </c>
      <c r="L33" s="17">
        <f>B33/'1'!C33</f>
        <v>3.4951461524553862E-2</v>
      </c>
      <c r="M33" s="17">
        <f>C33/'1'!D33</f>
        <v>3.0299736950805432E-2</v>
      </c>
      <c r="N33" s="17">
        <f>D33/'1'!E33</f>
        <v>2.8286155384618757E-2</v>
      </c>
    </row>
    <row r="34" spans="1:14" ht="20.100000000000001" customHeight="1">
      <c r="A34" s="130" t="s">
        <v>6</v>
      </c>
      <c r="B34" s="6">
        <v>409138</v>
      </c>
      <c r="C34" s="6">
        <v>381839</v>
      </c>
      <c r="D34" s="6">
        <v>401200</v>
      </c>
      <c r="E34" s="6"/>
      <c r="F34" s="19">
        <f t="shared" si="5"/>
        <v>5.0704616343537456E-2</v>
      </c>
      <c r="H34" s="17">
        <f t="shared" si="6"/>
        <v>2.8731401375790996E-2</v>
      </c>
      <c r="I34" s="17">
        <f t="shared" si="7"/>
        <v>2.7293124521990238E-2</v>
      </c>
      <c r="J34" s="17">
        <f t="shared" si="8"/>
        <v>2.7709968626679588E-2</v>
      </c>
      <c r="L34" s="17">
        <f>B34/'1'!C34</f>
        <v>4.4521487430186593E-2</v>
      </c>
      <c r="M34" s="17">
        <f>C34/'1'!D34</f>
        <v>3.8329721592827756E-2</v>
      </c>
      <c r="N34" s="17">
        <f>D34/'1'!E34</f>
        <v>3.6551405835215114E-2</v>
      </c>
    </row>
    <row r="35" spans="1:14" ht="20.100000000000001" customHeight="1">
      <c r="A35" s="130" t="s">
        <v>7</v>
      </c>
      <c r="B35" s="6">
        <v>1138369</v>
      </c>
      <c r="C35" s="6">
        <v>1160613</v>
      </c>
      <c r="D35" s="6">
        <v>1205963</v>
      </c>
      <c r="E35" s="6"/>
      <c r="F35" s="19">
        <f t="shared" si="5"/>
        <v>3.9074178903734491E-2</v>
      </c>
      <c r="H35" s="17">
        <f t="shared" si="6"/>
        <v>7.9941087488226023E-2</v>
      </c>
      <c r="I35" s="17">
        <f t="shared" si="7"/>
        <v>8.2958406896206663E-2</v>
      </c>
      <c r="J35" s="17">
        <f t="shared" si="8"/>
        <v>8.3293112898645064E-2</v>
      </c>
      <c r="L35" s="17">
        <f>B35/'1'!C35</f>
        <v>9.0802676358930481E-2</v>
      </c>
      <c r="M35" s="17">
        <f>C35/'1'!D35</f>
        <v>8.5451906010435383E-2</v>
      </c>
      <c r="N35" s="17">
        <f>D35/'1'!E35</f>
        <v>7.6105584276583496E-2</v>
      </c>
    </row>
    <row r="36" spans="1:14" ht="20.100000000000001" customHeight="1">
      <c r="A36" s="130" t="s">
        <v>8</v>
      </c>
      <c r="B36" s="6">
        <v>542745</v>
      </c>
      <c r="C36" s="6">
        <v>485413</v>
      </c>
      <c r="D36" s="6">
        <v>550804</v>
      </c>
      <c r="E36" s="6"/>
      <c r="F36" s="19">
        <f t="shared" si="5"/>
        <v>0.13471209052909583</v>
      </c>
      <c r="H36" s="17">
        <f t="shared" si="6"/>
        <v>3.8113850191631389E-2</v>
      </c>
      <c r="I36" s="17">
        <f t="shared" si="7"/>
        <v>3.469639678920395E-2</v>
      </c>
      <c r="J36" s="17">
        <f t="shared" si="8"/>
        <v>3.8042775571908334E-2</v>
      </c>
      <c r="L36" s="17">
        <f>B36/'1'!C36</f>
        <v>3.2881629586772106E-2</v>
      </c>
      <c r="M36" s="17">
        <f>C36/'1'!D36</f>
        <v>2.9254733622413466E-2</v>
      </c>
      <c r="N36" s="17">
        <f>D36/'1'!E36</f>
        <v>2.7523097147432587E-2</v>
      </c>
    </row>
    <row r="37" spans="1:14" ht="20.100000000000001" customHeight="1">
      <c r="A37" s="130" t="s">
        <v>9</v>
      </c>
      <c r="B37" s="6">
        <v>473343</v>
      </c>
      <c r="C37" s="6">
        <v>486002</v>
      </c>
      <c r="D37" s="6">
        <v>544667</v>
      </c>
      <c r="E37" s="6"/>
      <c r="F37" s="19">
        <f t="shared" si="5"/>
        <v>0.12070937979679096</v>
      </c>
      <c r="H37" s="17">
        <f t="shared" si="6"/>
        <v>3.324014811975675E-2</v>
      </c>
      <c r="I37" s="17">
        <f t="shared" si="7"/>
        <v>3.4738497387475607E-2</v>
      </c>
      <c r="J37" s="17">
        <f t="shared" si="8"/>
        <v>3.7618906984017181E-2</v>
      </c>
      <c r="L37" s="17">
        <f>B37/'1'!C37</f>
        <v>5.8859729600608417E-2</v>
      </c>
      <c r="M37" s="17">
        <f>C37/'1'!D37</f>
        <v>5.203024165057233E-2</v>
      </c>
      <c r="N37" s="17">
        <f>D37/'1'!E37</f>
        <v>5.043687910241177E-2</v>
      </c>
    </row>
    <row r="38" spans="1:14" ht="20.100000000000001" customHeight="1">
      <c r="A38" s="130" t="s">
        <v>10</v>
      </c>
      <c r="B38" s="6">
        <v>263044</v>
      </c>
      <c r="C38" s="6">
        <v>248582</v>
      </c>
      <c r="D38" s="6">
        <v>254869</v>
      </c>
      <c r="E38" s="6"/>
      <c r="F38" s="19">
        <f t="shared" si="5"/>
        <v>2.5291453122108599E-2</v>
      </c>
      <c r="H38" s="17">
        <f t="shared" si="6"/>
        <v>1.8472062588890708E-2</v>
      </c>
      <c r="I38" s="17">
        <f t="shared" si="7"/>
        <v>1.7768167944933275E-2</v>
      </c>
      <c r="J38" s="17">
        <f t="shared" si="8"/>
        <v>1.7603220323811567E-2</v>
      </c>
      <c r="L38" s="17">
        <f>B38/'1'!C38</f>
        <v>2.5160926471218419E-2</v>
      </c>
      <c r="M38" s="17">
        <f>C38/'1'!D38</f>
        <v>2.146957163116647E-2</v>
      </c>
      <c r="N38" s="17">
        <f>D38/'1'!E38</f>
        <v>1.9612650366871966E-2</v>
      </c>
    </row>
    <row r="39" spans="1:14" ht="20.100000000000001" customHeight="1">
      <c r="A39" s="130" t="s">
        <v>11</v>
      </c>
      <c r="B39" s="6">
        <v>1152417</v>
      </c>
      <c r="C39" s="6">
        <v>1167516</v>
      </c>
      <c r="D39" s="6">
        <v>1213270</v>
      </c>
      <c r="E39" s="6"/>
      <c r="F39" s="19">
        <f t="shared" si="5"/>
        <v>3.9189184559355078E-2</v>
      </c>
      <c r="H39" s="17">
        <f t="shared" si="6"/>
        <v>8.0927597483697267E-2</v>
      </c>
      <c r="I39" s="17">
        <f t="shared" si="7"/>
        <v>8.3451820189702861E-2</v>
      </c>
      <c r="J39" s="17">
        <f t="shared" si="8"/>
        <v>8.379779071707763E-2</v>
      </c>
      <c r="L39" s="17">
        <f>B39/'1'!C39</f>
        <v>4.633466410175946E-2</v>
      </c>
      <c r="M39" s="17">
        <f>C39/'1'!D39</f>
        <v>4.2194887618212731E-2</v>
      </c>
      <c r="N39" s="17">
        <f>D39/'1'!E39</f>
        <v>3.9408753390047006E-2</v>
      </c>
    </row>
    <row r="40" spans="1:14" ht="20.100000000000001" customHeight="1">
      <c r="A40" s="130" t="s">
        <v>12</v>
      </c>
      <c r="B40" s="6">
        <v>1711716</v>
      </c>
      <c r="C40" s="6">
        <v>1413285</v>
      </c>
      <c r="D40" s="6">
        <v>1507260</v>
      </c>
      <c r="E40" s="6"/>
      <c r="F40" s="19">
        <f t="shared" si="5"/>
        <v>6.6494019253016901E-2</v>
      </c>
      <c r="H40" s="17">
        <f t="shared" si="6"/>
        <v>0.12020393959339749</v>
      </c>
      <c r="I40" s="17">
        <f t="shared" si="7"/>
        <v>0.10101892025188881</v>
      </c>
      <c r="J40" s="17">
        <f t="shared" si="8"/>
        <v>0.1041030092528641</v>
      </c>
      <c r="L40" s="17">
        <f>B40/'1'!C40</f>
        <v>5.2628279424927121E-2</v>
      </c>
      <c r="M40" s="17">
        <f>C40/'1'!D40</f>
        <v>4.5522909752973829E-2</v>
      </c>
      <c r="N40" s="17">
        <f>D40/'1'!E40</f>
        <v>4.328551056834324E-2</v>
      </c>
    </row>
    <row r="41" spans="1:14" ht="20.100000000000001" customHeight="1">
      <c r="A41" s="132" t="s">
        <v>13</v>
      </c>
      <c r="B41" s="9">
        <f>SUM(B28:B40)</f>
        <v>14240099</v>
      </c>
      <c r="C41" s="9">
        <f t="shared" ref="C41:D41" si="9">SUM(C28:C40)</f>
        <v>13990300</v>
      </c>
      <c r="D41" s="9">
        <f t="shared" si="9"/>
        <v>14478544</v>
      </c>
      <c r="E41" s="6"/>
      <c r="F41" s="18">
        <f t="shared" si="5"/>
        <v>3.4898751277670954E-2</v>
      </c>
      <c r="H41" s="13">
        <f>SUM(H28:H40)</f>
        <v>0.99999999999999989</v>
      </c>
      <c r="I41" s="13">
        <f t="shared" ref="I41:J41" si="10">SUM(I28:I40)</f>
        <v>1.0000000000000002</v>
      </c>
      <c r="J41" s="13">
        <f t="shared" si="10"/>
        <v>1</v>
      </c>
      <c r="L41" s="13">
        <f>B41/'1'!C41</f>
        <v>4.6002053751288116E-2</v>
      </c>
      <c r="M41" s="13">
        <f>C41/'1'!D41</f>
        <v>4.250524994661057E-2</v>
      </c>
      <c r="N41" s="13">
        <f>D41/'1'!E41</f>
        <v>3.9652172425103965E-2</v>
      </c>
    </row>
    <row r="42" spans="1:14" ht="22.5" customHeight="1">
      <c r="A42" s="20" t="s">
        <v>23</v>
      </c>
    </row>
    <row r="44" spans="1:14">
      <c r="A44" t="s">
        <v>18</v>
      </c>
    </row>
    <row r="46" spans="1:14" ht="20.100000000000001" customHeight="1">
      <c r="A46" s="131" t="s">
        <v>16</v>
      </c>
      <c r="B46" s="125" t="str">
        <f>B6</f>
        <v>CVRLX</v>
      </c>
      <c r="C46" s="125"/>
      <c r="D46" s="125"/>
      <c r="E46" s="4"/>
      <c r="F46" s="69" t="s">
        <v>94</v>
      </c>
    </row>
    <row r="47" spans="1:14" ht="20.100000000000001" customHeight="1">
      <c r="A47" s="131"/>
      <c r="B47" s="64">
        <v>2019</v>
      </c>
      <c r="C47" s="30">
        <v>2020</v>
      </c>
      <c r="D47" s="22">
        <v>2021</v>
      </c>
      <c r="E47" s="11"/>
      <c r="F47" s="70"/>
    </row>
    <row r="48" spans="1:14" ht="20.100000000000001" customHeight="1">
      <c r="A48" s="130" t="s">
        <v>0</v>
      </c>
      <c r="B48" s="133">
        <f t="shared" ref="B48:D61" si="11">B28/B8</f>
        <v>3.9653730931338442</v>
      </c>
      <c r="C48" s="133">
        <f t="shared" ref="C48:D48" si="12">C28/C8</f>
        <v>4.0205830723161116</v>
      </c>
      <c r="D48" s="133">
        <f t="shared" si="12"/>
        <v>4.2471137955573326</v>
      </c>
      <c r="E48" s="14"/>
      <c r="F48" s="19">
        <f>(D48-C48)/C48</f>
        <v>5.6342754064953302E-2</v>
      </c>
    </row>
    <row r="49" spans="1:6" ht="20.100000000000001" customHeight="1">
      <c r="A49" s="130" t="s">
        <v>1</v>
      </c>
      <c r="B49" s="133">
        <f t="shared" si="11"/>
        <v>3.2634568161761885</v>
      </c>
      <c r="C49" s="133">
        <f t="shared" ref="C49:D49" si="13">C29/C9</f>
        <v>3.2743572287452256</v>
      </c>
      <c r="D49" s="133">
        <f t="shared" si="13"/>
        <v>3.4760877850092231</v>
      </c>
      <c r="E49" s="14"/>
      <c r="F49" s="19">
        <f t="shared" ref="F49:F61" si="14">(D49-C49)/C49</f>
        <v>6.1609208211317601E-2</v>
      </c>
    </row>
    <row r="50" spans="1:6" ht="20.100000000000001" customHeight="1">
      <c r="A50" s="130" t="s">
        <v>2</v>
      </c>
      <c r="B50" s="133">
        <f t="shared" si="11"/>
        <v>3.4277075909728971</v>
      </c>
      <c r="C50" s="133">
        <f t="shared" ref="C50:D50" si="15">C30/C10</f>
        <v>3.6572870929636481</v>
      </c>
      <c r="D50" s="133">
        <f t="shared" si="15"/>
        <v>3.8182339998086672</v>
      </c>
      <c r="E50" s="14"/>
      <c r="F50" s="19">
        <f t="shared" si="14"/>
        <v>4.400718421987411E-2</v>
      </c>
    </row>
    <row r="51" spans="1:6" ht="20.100000000000001" customHeight="1">
      <c r="A51" s="130" t="s">
        <v>3</v>
      </c>
      <c r="B51" s="133">
        <f t="shared" si="11"/>
        <v>3.3484132616418707</v>
      </c>
      <c r="C51" s="133">
        <f t="shared" ref="C51:D51" si="16">C31/C11</f>
        <v>3.5093465258244914</v>
      </c>
      <c r="D51" s="133">
        <f t="shared" si="16"/>
        <v>3.6918398741628167</v>
      </c>
      <c r="E51" s="14"/>
      <c r="F51" s="19">
        <f t="shared" si="14"/>
        <v>5.2002088421704104E-2</v>
      </c>
    </row>
    <row r="52" spans="1:6" ht="20.100000000000001" customHeight="1">
      <c r="A52" s="130" t="s">
        <v>4</v>
      </c>
      <c r="B52" s="133">
        <f t="shared" si="11"/>
        <v>3.4032909823365354</v>
      </c>
      <c r="C52" s="133">
        <f t="shared" ref="C52:D52" si="17">C32/C12</f>
        <v>3.5639151624484384</v>
      </c>
      <c r="D52" s="133">
        <f t="shared" si="17"/>
        <v>3.7339011180052979</v>
      </c>
      <c r="E52" s="14"/>
      <c r="F52" s="19">
        <f t="shared" si="14"/>
        <v>4.7696409091870118E-2</v>
      </c>
    </row>
    <row r="53" spans="1:6" ht="20.100000000000001" customHeight="1">
      <c r="A53" s="130" t="s">
        <v>5</v>
      </c>
      <c r="B53" s="133">
        <f t="shared" si="11"/>
        <v>3.3662314823993897</v>
      </c>
      <c r="C53" s="133">
        <f t="shared" ref="C53:D53" si="18">C33/C13</f>
        <v>3.5460893247765433</v>
      </c>
      <c r="D53" s="133">
        <f t="shared" si="18"/>
        <v>3.7176817278870988</v>
      </c>
      <c r="E53" s="14"/>
      <c r="F53" s="19">
        <f t="shared" si="14"/>
        <v>4.8389193670796339E-2</v>
      </c>
    </row>
    <row r="54" spans="1:6" ht="20.100000000000001" customHeight="1">
      <c r="A54" s="130" t="s">
        <v>6</v>
      </c>
      <c r="B54" s="133">
        <f t="shared" si="11"/>
        <v>3.4795676245715792</v>
      </c>
      <c r="C54" s="133">
        <f t="shared" ref="C54:D54" si="19">C34/C14</f>
        <v>3.6812984458755929</v>
      </c>
      <c r="D54" s="133">
        <f t="shared" si="19"/>
        <v>3.8261267619065786</v>
      </c>
      <c r="E54" s="14"/>
      <c r="F54" s="19">
        <f t="shared" si="14"/>
        <v>3.934163941346476E-2</v>
      </c>
    </row>
    <row r="55" spans="1:6" ht="20.100000000000001" customHeight="1">
      <c r="A55" s="130" t="s">
        <v>7</v>
      </c>
      <c r="B55" s="133">
        <f t="shared" si="11"/>
        <v>2.9577014313440708</v>
      </c>
      <c r="C55" s="133">
        <f t="shared" ref="C55:D55" si="20">C35/C15</f>
        <v>2.8698777484347646</v>
      </c>
      <c r="D55" s="133">
        <f t="shared" si="20"/>
        <v>2.998050958485913</v>
      </c>
      <c r="E55" s="14"/>
      <c r="F55" s="19">
        <f t="shared" si="14"/>
        <v>4.4661557490054828E-2</v>
      </c>
    </row>
    <row r="56" spans="1:6" ht="20.100000000000001" customHeight="1">
      <c r="A56" s="130" t="s">
        <v>8</v>
      </c>
      <c r="B56" s="133">
        <f t="shared" si="11"/>
        <v>3.3160325771507821</v>
      </c>
      <c r="C56" s="133">
        <f t="shared" ref="C56:D56" si="21">C36/C16</f>
        <v>3.5540562307804948</v>
      </c>
      <c r="D56" s="133">
        <f t="shared" si="21"/>
        <v>3.6698736741111881</v>
      </c>
      <c r="E56" s="14"/>
      <c r="F56" s="19">
        <f t="shared" si="14"/>
        <v>3.2587397556526287E-2</v>
      </c>
    </row>
    <row r="57" spans="1:6" ht="20.100000000000001" customHeight="1">
      <c r="A57" s="130" t="s">
        <v>9</v>
      </c>
      <c r="B57" s="133">
        <f t="shared" si="11"/>
        <v>3.1457632750714426</v>
      </c>
      <c r="C57" s="133">
        <f t="shared" ref="C57:D57" si="22">C37/C17</f>
        <v>3.2289058970474898</v>
      </c>
      <c r="D57" s="133">
        <f t="shared" si="22"/>
        <v>3.4065959496141001</v>
      </c>
      <c r="E57" s="14"/>
      <c r="F57" s="19">
        <f t="shared" si="14"/>
        <v>5.5031040925996019E-2</v>
      </c>
    </row>
    <row r="58" spans="1:6" ht="20.100000000000001" customHeight="1">
      <c r="A58" s="130" t="s">
        <v>10</v>
      </c>
      <c r="B58" s="133">
        <f t="shared" si="11"/>
        <v>3.2964146521799065</v>
      </c>
      <c r="C58" s="133">
        <f t="shared" ref="C58:D58" si="23">C38/C18</f>
        <v>3.4879889992703599</v>
      </c>
      <c r="D58" s="133">
        <f t="shared" si="23"/>
        <v>3.6095823478593378</v>
      </c>
      <c r="E58" s="14"/>
      <c r="F58" s="19">
        <f t="shared" si="14"/>
        <v>3.4860588325941869E-2</v>
      </c>
    </row>
    <row r="59" spans="1:6" ht="20.100000000000001" customHeight="1">
      <c r="A59" s="130" t="s">
        <v>11</v>
      </c>
      <c r="B59" s="133">
        <f t="shared" si="11"/>
        <v>3.4617512766596574</v>
      </c>
      <c r="C59" s="133">
        <f t="shared" ref="C59:D59" si="24">C39/C19</f>
        <v>3.5794927767285571</v>
      </c>
      <c r="D59" s="133">
        <f t="shared" si="24"/>
        <v>3.7474710971500231</v>
      </c>
      <c r="E59" s="14"/>
      <c r="F59" s="19">
        <f t="shared" si="14"/>
        <v>4.6927967424196942E-2</v>
      </c>
    </row>
    <row r="60" spans="1:6" ht="20.100000000000001" customHeight="1">
      <c r="A60" s="130" t="s">
        <v>12</v>
      </c>
      <c r="B60" s="133">
        <f t="shared" si="11"/>
        <v>3.9098216304742586</v>
      </c>
      <c r="C60" s="133">
        <f t="shared" ref="C60:D60" si="25">C40/C20</f>
        <v>3.8687597007448531</v>
      </c>
      <c r="D60" s="133">
        <f t="shared" si="25"/>
        <v>4.0156762862867126</v>
      </c>
      <c r="E60" s="14"/>
      <c r="F60" s="19">
        <f t="shared" si="14"/>
        <v>3.7975112673339112E-2</v>
      </c>
    </row>
    <row r="61" spans="1:6" ht="20.100000000000001" customHeight="1">
      <c r="A61" s="132" t="s">
        <v>13</v>
      </c>
      <c r="B61" s="134">
        <f t="shared" si="11"/>
        <v>3.4116201273646687</v>
      </c>
      <c r="C61" s="134">
        <f t="shared" ref="C61:D61" si="26">C41/C21</f>
        <v>3.465849480319525</v>
      </c>
      <c r="D61" s="134">
        <f t="shared" si="26"/>
        <v>3.6421059727991847</v>
      </c>
      <c r="E61" s="14"/>
      <c r="F61" s="18">
        <f t="shared" si="14"/>
        <v>5.0855206921279851E-2</v>
      </c>
    </row>
  </sheetData>
  <mergeCells count="13">
    <mergeCell ref="H6:J6"/>
    <mergeCell ref="L6:N6"/>
    <mergeCell ref="A26:A27"/>
    <mergeCell ref="B26:D26"/>
    <mergeCell ref="F26:F27"/>
    <mergeCell ref="H26:J26"/>
    <mergeCell ref="L26:N26"/>
    <mergeCell ref="A46:A47"/>
    <mergeCell ref="B46:D46"/>
    <mergeCell ref="F46:F47"/>
    <mergeCell ref="A6:A7"/>
    <mergeCell ref="B6:D6"/>
    <mergeCell ref="F6:F7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2A85C15B-E999-4525-BF23-94B3AE6B58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F48:F60</xm:sqref>
        </x14:conditionalFormatting>
        <x14:conditionalFormatting xmlns:xm="http://schemas.microsoft.com/office/excel/2006/main">
          <x14:cfRule type="iconSet" priority="7" id="{77C8109C-5352-4FC6-986C-52EB407BEBA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F8:F20</xm:sqref>
        </x14:conditionalFormatting>
        <x14:conditionalFormatting xmlns:xm="http://schemas.microsoft.com/office/excel/2006/main">
          <x14:cfRule type="iconSet" priority="5" id="{2232A96F-D8A6-4A88-B86D-DB8CC9761D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F28:F40</xm:sqref>
        </x14:conditionalFormatting>
        <x14:conditionalFormatting xmlns:xm="http://schemas.microsoft.com/office/excel/2006/main">
          <x14:cfRule type="iconSet" priority="3" id="{0A9CF2A4-4FF0-4325-A33D-C0BD9CB55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F21</xm:sqref>
        </x14:conditionalFormatting>
        <x14:conditionalFormatting xmlns:xm="http://schemas.microsoft.com/office/excel/2006/main">
          <x14:cfRule type="iconSet" priority="2" id="{F9E3BD70-F83C-43E0-9B82-B43DE7A32DA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F41</xm:sqref>
        </x14:conditionalFormatting>
        <x14:conditionalFormatting xmlns:xm="http://schemas.microsoft.com/office/excel/2006/main">
          <x14:cfRule type="iconSet" priority="1" id="{91ECA4F9-6B99-43B5-8FE2-9FD6DBCDC7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BAEDF-0A58-4F58-A97C-F6D6E21FD22D}">
  <dimension ref="A2:N61"/>
  <sheetViews>
    <sheetView workbookViewId="0">
      <selection activeCell="A6" sqref="A6:N21"/>
    </sheetView>
  </sheetViews>
  <sheetFormatPr defaultRowHeight="15"/>
  <cols>
    <col min="1" max="1" width="45.5703125" bestFit="1" customWidth="1"/>
    <col min="2" max="4" width="10.7109375" customWidth="1"/>
    <col min="5" max="5" width="1.7109375" customWidth="1"/>
    <col min="6" max="6" width="10.7109375" customWidth="1"/>
    <col min="7" max="7" width="1.7109375" customWidth="1"/>
    <col min="11" max="11" width="2" customWidth="1"/>
  </cols>
  <sheetData>
    <row r="2" spans="1:14">
      <c r="A2" s="2" t="s">
        <v>42</v>
      </c>
    </row>
    <row r="4" spans="1:14">
      <c r="A4" s="2" t="s">
        <v>15</v>
      </c>
    </row>
    <row r="5" spans="1:14">
      <c r="A5" s="2"/>
    </row>
    <row r="6" spans="1:14" ht="18" customHeight="1">
      <c r="A6" s="131" t="s">
        <v>16</v>
      </c>
      <c r="B6" s="125" t="s">
        <v>43</v>
      </c>
      <c r="C6" s="125"/>
      <c r="D6" s="125"/>
      <c r="E6" s="4"/>
      <c r="F6" s="69" t="s">
        <v>94</v>
      </c>
      <c r="H6" s="125" t="s">
        <v>19</v>
      </c>
      <c r="I6" s="125"/>
      <c r="J6" s="125"/>
      <c r="L6" s="125" t="s">
        <v>44</v>
      </c>
      <c r="M6" s="125"/>
      <c r="N6" s="125"/>
    </row>
    <row r="7" spans="1:14" ht="18" customHeight="1">
      <c r="A7" s="131"/>
      <c r="B7" s="64">
        <v>2019</v>
      </c>
      <c r="C7" s="30">
        <v>2020</v>
      </c>
      <c r="D7" s="22">
        <v>2021</v>
      </c>
      <c r="E7" s="11"/>
      <c r="F7" s="70"/>
      <c r="H7" s="64">
        <v>2019</v>
      </c>
      <c r="I7" s="30">
        <v>2020</v>
      </c>
      <c r="J7" s="22">
        <v>2021</v>
      </c>
      <c r="L7" s="64">
        <v>2019</v>
      </c>
      <c r="M7" s="30">
        <v>2020</v>
      </c>
      <c r="N7" s="22">
        <v>2021</v>
      </c>
    </row>
    <row r="8" spans="1:14" ht="20.100000000000001" customHeight="1">
      <c r="A8" s="130" t="s">
        <v>0</v>
      </c>
      <c r="B8" s="6">
        <v>354634</v>
      </c>
      <c r="C8" s="6">
        <v>339388</v>
      </c>
      <c r="D8" s="6">
        <v>328002</v>
      </c>
      <c r="E8" s="6"/>
      <c r="F8" s="19">
        <f>(D8-C8)/C8</f>
        <v>-3.3548622815184982E-2</v>
      </c>
      <c r="H8" s="17">
        <f>B8/$B$21</f>
        <v>5.7630667366098738E-2</v>
      </c>
      <c r="I8" s="17">
        <f>C8/$C$21</f>
        <v>5.3238886656144006E-2</v>
      </c>
      <c r="J8" s="17">
        <f>D8/$D$21</f>
        <v>5.2674939151180648E-2</v>
      </c>
      <c r="L8" s="17">
        <f>B8/'1'!C8</f>
        <v>5.605758234149958E-2</v>
      </c>
      <c r="M8" s="17">
        <f>C8/'1'!D8</f>
        <v>5.2794447955729497E-2</v>
      </c>
      <c r="N8" s="17">
        <f>D8/'1'!E8</f>
        <v>5.053420335856279E-2</v>
      </c>
    </row>
    <row r="9" spans="1:14" ht="20.100000000000001" customHeight="1">
      <c r="A9" s="130" t="s">
        <v>1</v>
      </c>
      <c r="B9" s="6">
        <v>669440</v>
      </c>
      <c r="C9" s="6">
        <v>712960</v>
      </c>
      <c r="D9" s="6">
        <v>746626</v>
      </c>
      <c r="E9" s="6"/>
      <c r="F9" s="19">
        <f t="shared" ref="F9:F21" si="0">(D9-C9)/C9</f>
        <v>4.7220040394973073E-2</v>
      </c>
      <c r="H9" s="17">
        <f t="shared" ref="H9:H20" si="1">B9/$B$21</f>
        <v>0.10878898797509866</v>
      </c>
      <c r="I9" s="17">
        <f t="shared" ref="I9:I20" si="2">C9/$C$21</f>
        <v>0.11184012584524035</v>
      </c>
      <c r="J9" s="17">
        <f t="shared" ref="J9:J20" si="3">D9/$D$21</f>
        <v>0.11990316863521992</v>
      </c>
      <c r="L9" s="17">
        <f>B9/'1'!C9</f>
        <v>5.2615474988982773E-2</v>
      </c>
      <c r="M9" s="17">
        <f>C9/'1'!D9</f>
        <v>5.1534573181609353E-2</v>
      </c>
      <c r="N9" s="17">
        <f>D9/'1'!E9</f>
        <v>5.1315901884058282E-2</v>
      </c>
    </row>
    <row r="10" spans="1:14" ht="20.100000000000001" customHeight="1">
      <c r="A10" s="130" t="s">
        <v>2</v>
      </c>
      <c r="B10" s="6">
        <v>151441</v>
      </c>
      <c r="C10" s="6">
        <v>169886</v>
      </c>
      <c r="D10" s="6">
        <v>158496</v>
      </c>
      <c r="E10" s="6"/>
      <c r="F10" s="19">
        <f t="shared" si="0"/>
        <v>-6.7044959561117459E-2</v>
      </c>
      <c r="H10" s="17">
        <f t="shared" si="1"/>
        <v>2.4610290881836933E-2</v>
      </c>
      <c r="I10" s="17">
        <f t="shared" si="2"/>
        <v>2.6649561853883109E-2</v>
      </c>
      <c r="J10" s="17">
        <f t="shared" si="3"/>
        <v>2.5453403197863208E-2</v>
      </c>
      <c r="L10" s="17">
        <f>B10/'1'!C10</f>
        <v>5.4821343114037344E-2</v>
      </c>
      <c r="M10" s="17">
        <f>C10/'1'!D10</f>
        <v>5.8162688179847419E-2</v>
      </c>
      <c r="N10" s="17">
        <f>D10/'1'!E10</f>
        <v>5.0456106059183166E-2</v>
      </c>
    </row>
    <row r="11" spans="1:14" ht="20.100000000000001" customHeight="1">
      <c r="A11" s="130" t="s">
        <v>3</v>
      </c>
      <c r="B11" s="6">
        <v>650129</v>
      </c>
      <c r="C11" s="6">
        <v>679101</v>
      </c>
      <c r="D11" s="6">
        <v>669456</v>
      </c>
      <c r="E11" s="6"/>
      <c r="F11" s="19">
        <f t="shared" si="0"/>
        <v>-1.4202600202326311E-2</v>
      </c>
      <c r="H11" s="17">
        <f t="shared" si="1"/>
        <v>0.10565080658948213</v>
      </c>
      <c r="I11" s="17">
        <f t="shared" si="2"/>
        <v>0.10652875519191619</v>
      </c>
      <c r="J11" s="17">
        <f t="shared" si="3"/>
        <v>0.10751018001229502</v>
      </c>
      <c r="L11" s="17">
        <f>B11/'1'!C11</f>
        <v>4.7977539159430566E-2</v>
      </c>
      <c r="M11" s="17">
        <f>C11/'1'!D11</f>
        <v>4.7275686041176358E-2</v>
      </c>
      <c r="N11" s="17">
        <f>D11/'1'!E11</f>
        <v>4.4444314617650207E-2</v>
      </c>
    </row>
    <row r="12" spans="1:14" ht="20.100000000000001" customHeight="1">
      <c r="A12" s="130" t="s">
        <v>4</v>
      </c>
      <c r="B12" s="6">
        <v>1764923</v>
      </c>
      <c r="C12" s="6">
        <v>1716063</v>
      </c>
      <c r="D12" s="6">
        <v>1584886</v>
      </c>
      <c r="E12" s="6"/>
      <c r="F12" s="19">
        <f t="shared" si="0"/>
        <v>-7.6440666805356217E-2</v>
      </c>
      <c r="H12" s="17">
        <f t="shared" si="1"/>
        <v>0.28681313788237189</v>
      </c>
      <c r="I12" s="17">
        <f t="shared" si="2"/>
        <v>0.26919420707804181</v>
      </c>
      <c r="J12" s="17">
        <f t="shared" si="3"/>
        <v>0.25452214807092061</v>
      </c>
      <c r="L12" s="17">
        <f>B12/'1'!C12</f>
        <v>0.16018302503184514</v>
      </c>
      <c r="M12" s="17">
        <f>C12/'1'!D12</f>
        <v>0.15427197672412607</v>
      </c>
      <c r="N12" s="17">
        <f>D12/'1'!E12</f>
        <v>0.13784558896307089</v>
      </c>
    </row>
    <row r="13" spans="1:14" ht="20.100000000000001" customHeight="1">
      <c r="A13" s="130" t="s">
        <v>5</v>
      </c>
      <c r="B13" s="6">
        <v>1071431</v>
      </c>
      <c r="C13" s="6">
        <v>1212514</v>
      </c>
      <c r="D13" s="6">
        <v>1142642</v>
      </c>
      <c r="E13" s="6"/>
      <c r="F13" s="19">
        <f t="shared" si="0"/>
        <v>-5.7625726383365473E-2</v>
      </c>
      <c r="H13" s="17">
        <f t="shared" si="1"/>
        <v>0.17411552069662395</v>
      </c>
      <c r="I13" s="17">
        <f t="shared" si="2"/>
        <v>0.19020382398608021</v>
      </c>
      <c r="J13" s="17">
        <f t="shared" si="3"/>
        <v>0.18350070372004854</v>
      </c>
      <c r="L13" s="17">
        <f>B13/'1'!C13</f>
        <v>0.14686550461590381</v>
      </c>
      <c r="M13" s="17">
        <f>C13/'1'!D13</f>
        <v>0.15711921965065123</v>
      </c>
      <c r="N13" s="17">
        <f>D13/'1'!E13</f>
        <v>0.14596863028945975</v>
      </c>
    </row>
    <row r="14" spans="1:14" ht="20.100000000000001" customHeight="1">
      <c r="A14" s="130" t="s">
        <v>6</v>
      </c>
      <c r="B14" s="6">
        <v>123863</v>
      </c>
      <c r="C14" s="6">
        <v>128534</v>
      </c>
      <c r="D14" s="6">
        <v>132106</v>
      </c>
      <c r="E14" s="6"/>
      <c r="F14" s="19">
        <f t="shared" si="0"/>
        <v>2.7790312290911355E-2</v>
      </c>
      <c r="H14" s="17">
        <f t="shared" si="1"/>
        <v>2.0128660399079297E-2</v>
      </c>
      <c r="I14" s="17">
        <f t="shared" si="2"/>
        <v>2.0162784357316152E-2</v>
      </c>
      <c r="J14" s="17">
        <f t="shared" si="3"/>
        <v>2.1215344758586444E-2</v>
      </c>
      <c r="L14" s="17">
        <f>B14/'1'!C14</f>
        <v>4.9739102918818723E-2</v>
      </c>
      <c r="M14" s="17">
        <f>C14/'1'!D14</f>
        <v>4.9029491925624578E-2</v>
      </c>
      <c r="N14" s="17">
        <f>D14/'1'!E14</f>
        <v>4.8188174115918483E-2</v>
      </c>
    </row>
    <row r="15" spans="1:14" ht="20.100000000000001" customHeight="1">
      <c r="A15" s="130" t="s">
        <v>7</v>
      </c>
      <c r="B15" s="6">
        <v>168119</v>
      </c>
      <c r="C15" s="6">
        <v>210622</v>
      </c>
      <c r="D15" s="6">
        <v>216865</v>
      </c>
      <c r="E15" s="6"/>
      <c r="F15" s="19">
        <f t="shared" si="0"/>
        <v>2.9640778266277975E-2</v>
      </c>
      <c r="H15" s="17">
        <f t="shared" si="1"/>
        <v>2.7320590149058334E-2</v>
      </c>
      <c r="I15" s="17">
        <f t="shared" si="2"/>
        <v>3.3039709080139437E-2</v>
      </c>
      <c r="J15" s="17">
        <f t="shared" si="3"/>
        <v>3.4827076295329884E-2</v>
      </c>
      <c r="L15" s="17">
        <f>B15/'1'!C15</f>
        <v>5.0170638482767843E-2</v>
      </c>
      <c r="M15" s="17">
        <f>C15/'1'!D15</f>
        <v>5.8645524555317893E-2</v>
      </c>
      <c r="N15" s="17">
        <f>D15/'1'!E15</f>
        <v>5.4867624723814949E-2</v>
      </c>
    </row>
    <row r="16" spans="1:14" ht="20.100000000000001" customHeight="1">
      <c r="A16" s="130" t="s">
        <v>8</v>
      </c>
      <c r="B16" s="6">
        <v>165899</v>
      </c>
      <c r="C16" s="6">
        <v>154875</v>
      </c>
      <c r="D16" s="6">
        <v>181685</v>
      </c>
      <c r="E16" s="6"/>
      <c r="F16" s="19">
        <f t="shared" si="0"/>
        <v>0.17310734463276836</v>
      </c>
      <c r="H16" s="17">
        <f t="shared" si="1"/>
        <v>2.6959823607912423E-2</v>
      </c>
      <c r="I16" s="17">
        <f t="shared" si="2"/>
        <v>2.4294826484349191E-2</v>
      </c>
      <c r="J16" s="17">
        <f t="shared" si="3"/>
        <v>2.917740233194388E-2</v>
      </c>
      <c r="L16" s="17">
        <f>B16/'1'!C16</f>
        <v>3.5314445206508796E-2</v>
      </c>
      <c r="M16" s="17">
        <f>C16/'1'!D16</f>
        <v>3.3766570147147026E-2</v>
      </c>
      <c r="N16" s="17">
        <f>D16/'1'!E16</f>
        <v>3.4688558093144084E-2</v>
      </c>
    </row>
    <row r="17" spans="1:14" ht="20.100000000000001" customHeight="1">
      <c r="A17" s="130" t="s">
        <v>9</v>
      </c>
      <c r="B17" s="6">
        <v>301626</v>
      </c>
      <c r="C17" s="6">
        <v>337519</v>
      </c>
      <c r="D17" s="6">
        <v>342985</v>
      </c>
      <c r="E17" s="6"/>
      <c r="F17" s="19">
        <f t="shared" si="0"/>
        <v>1.6194643857086563E-2</v>
      </c>
      <c r="H17" s="17">
        <f t="shared" si="1"/>
        <v>4.9016472405259782E-2</v>
      </c>
      <c r="I17" s="17">
        <f t="shared" si="2"/>
        <v>5.2945701631451521E-2</v>
      </c>
      <c r="J17" s="17">
        <f t="shared" si="3"/>
        <v>5.5081109276064459E-2</v>
      </c>
      <c r="L17" s="17">
        <f>B17/'1'!C17</f>
        <v>0.13211103202846974</v>
      </c>
      <c r="M17" s="17">
        <f>C17/'1'!D17</f>
        <v>0.13179753913678446</v>
      </c>
      <c r="N17" s="17">
        <f>D17/'1'!E17</f>
        <v>0.12173359053488814</v>
      </c>
    </row>
    <row r="18" spans="1:14" ht="20.100000000000001" customHeight="1">
      <c r="A18" s="130" t="s">
        <v>10</v>
      </c>
      <c r="B18" s="6">
        <v>71204</v>
      </c>
      <c r="C18" s="6">
        <v>76369</v>
      </c>
      <c r="D18" s="6">
        <v>78054</v>
      </c>
      <c r="E18" s="6"/>
      <c r="F18" s="19">
        <f t="shared" si="0"/>
        <v>2.2063926462308005E-2</v>
      </c>
      <c r="H18" s="17">
        <f t="shared" si="1"/>
        <v>1.1571180538627697E-2</v>
      </c>
      <c r="I18" s="17">
        <f t="shared" si="2"/>
        <v>1.1979800508689352E-2</v>
      </c>
      <c r="J18" s="17">
        <f t="shared" si="3"/>
        <v>1.253495314207308E-2</v>
      </c>
      <c r="L18" s="17">
        <f>B18/'1'!C18</f>
        <v>2.4679522173062358E-2</v>
      </c>
      <c r="M18" s="17">
        <f>C18/'1'!D18</f>
        <v>2.4701217125797696E-2</v>
      </c>
      <c r="N18" s="17">
        <f>D18/'1'!E18</f>
        <v>2.3548066819381857E-2</v>
      </c>
    </row>
    <row r="19" spans="1:14" ht="20.100000000000001" customHeight="1">
      <c r="A19" s="130" t="s">
        <v>11</v>
      </c>
      <c r="B19" s="6">
        <v>327836</v>
      </c>
      <c r="C19" s="6">
        <v>308717</v>
      </c>
      <c r="D19" s="6">
        <v>288870</v>
      </c>
      <c r="E19" s="6"/>
      <c r="F19" s="19">
        <f t="shared" si="0"/>
        <v>-6.4288652714298206E-2</v>
      </c>
      <c r="H19" s="17">
        <f t="shared" si="1"/>
        <v>5.3275792695095067E-2</v>
      </c>
      <c r="I19" s="17">
        <f t="shared" si="2"/>
        <v>4.8427609025141753E-2</v>
      </c>
      <c r="J19" s="17">
        <f t="shared" si="3"/>
        <v>4.6390600278661577E-2</v>
      </c>
      <c r="L19" s="17">
        <f>B19/'1'!C19</f>
        <v>5.095155331553592E-2</v>
      </c>
      <c r="M19" s="17">
        <f>C19/'1'!D19</f>
        <v>4.4611670793536791E-2</v>
      </c>
      <c r="N19" s="17">
        <f>D19/'1'!E19</f>
        <v>3.9511716324287419E-2</v>
      </c>
    </row>
    <row r="20" spans="1:14" ht="20.100000000000001" customHeight="1">
      <c r="A20" s="130" t="s">
        <v>12</v>
      </c>
      <c r="B20" s="6">
        <v>333019</v>
      </c>
      <c r="C20" s="6">
        <v>328266</v>
      </c>
      <c r="D20" s="6">
        <v>356235</v>
      </c>
      <c r="E20" s="6"/>
      <c r="F20" s="19">
        <f t="shared" si="0"/>
        <v>8.5202244521211459E-2</v>
      </c>
      <c r="H20" s="17">
        <f t="shared" si="1"/>
        <v>5.41180688134551E-2</v>
      </c>
      <c r="I20" s="17">
        <f t="shared" si="2"/>
        <v>5.149420830160692E-2</v>
      </c>
      <c r="J20" s="17">
        <f t="shared" si="3"/>
        <v>5.7208971129812741E-2</v>
      </c>
      <c r="L20" s="17">
        <f>B20/'1'!C20</f>
        <v>4.4645260686634429E-2</v>
      </c>
      <c r="M20" s="17">
        <f>C20/'1'!D20</f>
        <v>4.5722956485427797E-2</v>
      </c>
      <c r="N20" s="17">
        <f>D20/'1'!E20</f>
        <v>4.6542628767808937E-2</v>
      </c>
    </row>
    <row r="21" spans="1:14" ht="20.100000000000001" customHeight="1">
      <c r="A21" s="132" t="s">
        <v>13</v>
      </c>
      <c r="B21" s="9">
        <f>SUM(B8:B20)</f>
        <v>6153564</v>
      </c>
      <c r="C21" s="9">
        <f t="shared" ref="C21:D21" si="4">SUM(C8:C20)</f>
        <v>6374814</v>
      </c>
      <c r="D21" s="9">
        <f t="shared" si="4"/>
        <v>6226908</v>
      </c>
      <c r="E21" s="6"/>
      <c r="F21" s="18">
        <f t="shared" si="0"/>
        <v>-2.3201618117799201E-2</v>
      </c>
      <c r="H21" s="13">
        <f>SUM(H8:H20)</f>
        <v>1</v>
      </c>
      <c r="I21" s="13">
        <f t="shared" ref="I21:J21" si="5">SUM(I8:I20)</f>
        <v>0.99999999999999989</v>
      </c>
      <c r="J21" s="13">
        <f t="shared" si="5"/>
        <v>1.0000000000000002</v>
      </c>
      <c r="L21" s="13">
        <f>B21/'1'!C21</f>
        <v>7.3892850800844387E-2</v>
      </c>
      <c r="M21" s="13">
        <f>C21/'1'!D21</f>
        <v>7.3323258634517066E-2</v>
      </c>
      <c r="N21" s="13">
        <f>D21/'1'!E21</f>
        <v>6.7980378784581297E-2</v>
      </c>
    </row>
    <row r="22" spans="1:14" ht="22.5" customHeight="1">
      <c r="A22" s="20" t="s">
        <v>23</v>
      </c>
    </row>
    <row r="23" spans="1:14">
      <c r="A23" s="20"/>
    </row>
    <row r="24" spans="1:14">
      <c r="A24" s="3" t="s">
        <v>17</v>
      </c>
      <c r="D24" s="1"/>
      <c r="E24" s="1"/>
    </row>
    <row r="26" spans="1:14" ht="20.100000000000001" customHeight="1">
      <c r="A26" s="131" t="s">
        <v>16</v>
      </c>
      <c r="B26" s="125" t="str">
        <f>B6</f>
        <v>CVR TEJO</v>
      </c>
      <c r="C26" s="125"/>
      <c r="D26" s="125"/>
      <c r="E26" s="4"/>
      <c r="F26" s="69" t="s">
        <v>94</v>
      </c>
      <c r="H26" s="125" t="s">
        <v>19</v>
      </c>
      <c r="I26" s="125"/>
      <c r="J26" s="125"/>
      <c r="L26" s="125" t="str">
        <f>L6</f>
        <v>CVR TEJO / TOTAL*</v>
      </c>
      <c r="M26" s="125"/>
      <c r="N26" s="125"/>
    </row>
    <row r="27" spans="1:14" ht="20.100000000000001" customHeight="1">
      <c r="A27" s="131"/>
      <c r="B27" s="64">
        <v>2019</v>
      </c>
      <c r="C27" s="30">
        <v>2020</v>
      </c>
      <c r="D27" s="22">
        <v>2021</v>
      </c>
      <c r="E27" s="11"/>
      <c r="F27" s="70"/>
      <c r="H27" s="64">
        <v>2019</v>
      </c>
      <c r="I27" s="30">
        <v>2020</v>
      </c>
      <c r="J27" s="22">
        <v>2021</v>
      </c>
      <c r="L27" s="64">
        <v>2019</v>
      </c>
      <c r="M27" s="30">
        <v>2020</v>
      </c>
      <c r="N27" s="22">
        <v>2021</v>
      </c>
    </row>
    <row r="28" spans="1:14" ht="20.100000000000001" customHeight="1">
      <c r="A28" s="130" t="s">
        <v>0</v>
      </c>
      <c r="B28" s="6">
        <v>1238274</v>
      </c>
      <c r="C28" s="6">
        <v>1285128</v>
      </c>
      <c r="D28" s="6">
        <v>1261709</v>
      </c>
      <c r="E28" s="6"/>
      <c r="F28" s="19">
        <f>(D28-C28)/C28</f>
        <v>-1.8223087505680368E-2</v>
      </c>
      <c r="H28" s="17">
        <f>B28/$B$41</f>
        <v>8.4173471279303885E-2</v>
      </c>
      <c r="I28" s="17"/>
      <c r="J28" s="17">
        <f>D28/$D$41</f>
        <v>7.8203088445221253E-2</v>
      </c>
      <c r="L28" s="17">
        <f>B28/'1'!C28</f>
        <v>4.1311093444165801E-2</v>
      </c>
      <c r="M28" s="17">
        <f>C28/'1'!D28</f>
        <v>4.2261616429679891E-2</v>
      </c>
      <c r="N28" s="17">
        <f>D28/'1'!E28</f>
        <v>3.9064267460112205E-2</v>
      </c>
    </row>
    <row r="29" spans="1:14" ht="20.100000000000001" customHeight="1">
      <c r="A29" s="130" t="s">
        <v>1</v>
      </c>
      <c r="B29" s="6">
        <v>2164703</v>
      </c>
      <c r="C29" s="6">
        <v>2403013</v>
      </c>
      <c r="D29" s="6">
        <v>2563739</v>
      </c>
      <c r="E29" s="6"/>
      <c r="F29" s="19">
        <f t="shared" ref="F29:F41" si="6">(D29-C29)/C29</f>
        <v>6.6885197874501714E-2</v>
      </c>
      <c r="H29" s="17">
        <f t="shared" ref="H29:H40" si="7">B29/$B$41</f>
        <v>0.14714882634919488</v>
      </c>
      <c r="I29" s="17"/>
      <c r="J29" s="17">
        <f t="shared" ref="J29:J40" si="8">D29/$D$41</f>
        <v>0.15890534803783052</v>
      </c>
      <c r="L29" s="17">
        <f>B29/'1'!C29</f>
        <v>4.2376923368760866E-2</v>
      </c>
      <c r="M29" s="17">
        <f>C29/'1'!D29</f>
        <v>4.2220928289643488E-2</v>
      </c>
      <c r="N29" s="17">
        <f>D29/'1'!E29</f>
        <v>4.0731486135498693E-2</v>
      </c>
    </row>
    <row r="30" spans="1:14" ht="20.100000000000001" customHeight="1">
      <c r="A30" s="130" t="s">
        <v>2</v>
      </c>
      <c r="B30" s="6">
        <v>387528</v>
      </c>
      <c r="C30" s="6">
        <v>431873</v>
      </c>
      <c r="D30" s="6">
        <v>425459</v>
      </c>
      <c r="E30" s="6"/>
      <c r="F30" s="19">
        <f t="shared" si="6"/>
        <v>-1.4851588314157171E-2</v>
      </c>
      <c r="H30" s="17">
        <f t="shared" si="7"/>
        <v>2.6342777913390798E-2</v>
      </c>
      <c r="I30" s="17"/>
      <c r="J30" s="17">
        <f t="shared" si="8"/>
        <v>2.6370746191725185E-2</v>
      </c>
      <c r="L30" s="17">
        <f>B30/'1'!C30</f>
        <v>3.6254532775518516E-2</v>
      </c>
      <c r="M30" s="17">
        <f>C30/'1'!D30</f>
        <v>3.811519646130479E-2</v>
      </c>
      <c r="N30" s="17">
        <f>D30/'1'!E30</f>
        <v>3.3882219788342743E-2</v>
      </c>
    </row>
    <row r="31" spans="1:14" ht="20.100000000000001" customHeight="1">
      <c r="A31" s="130" t="s">
        <v>3</v>
      </c>
      <c r="B31" s="6">
        <v>1573112</v>
      </c>
      <c r="C31" s="6">
        <v>1731152</v>
      </c>
      <c r="D31" s="6">
        <v>1762937</v>
      </c>
      <c r="E31" s="6"/>
      <c r="F31" s="19">
        <f t="shared" si="6"/>
        <v>1.8360606116620607E-2</v>
      </c>
      <c r="H31" s="17">
        <f t="shared" si="7"/>
        <v>0.10693457001530218</v>
      </c>
      <c r="I31" s="17"/>
      <c r="J31" s="17">
        <f t="shared" si="8"/>
        <v>0.10927013925901537</v>
      </c>
      <c r="L31" s="17">
        <f>B31/'1'!C31</f>
        <v>3.406734463435402E-2</v>
      </c>
      <c r="M31" s="17">
        <f>C31/'1'!D31</f>
        <v>3.4565486391229416E-2</v>
      </c>
      <c r="N31" s="17">
        <f>D31/'1'!E31</f>
        <v>3.2112215566314328E-2</v>
      </c>
    </row>
    <row r="32" spans="1:14" ht="20.100000000000001" customHeight="1">
      <c r="A32" s="130" t="s">
        <v>4</v>
      </c>
      <c r="B32" s="6">
        <v>2867570</v>
      </c>
      <c r="C32" s="6">
        <v>2943265</v>
      </c>
      <c r="D32" s="6">
        <v>2832836</v>
      </c>
      <c r="E32" s="6"/>
      <c r="F32" s="19">
        <f t="shared" si="6"/>
        <v>-3.7519217603579701E-2</v>
      </c>
      <c r="H32" s="17">
        <f t="shared" si="7"/>
        <v>0.19492723019008187</v>
      </c>
      <c r="I32" s="17"/>
      <c r="J32" s="17">
        <f t="shared" si="8"/>
        <v>0.17558448442454386</v>
      </c>
      <c r="L32" s="17">
        <f>B32/'1'!C32</f>
        <v>8.1554825048195806E-2</v>
      </c>
      <c r="M32" s="17">
        <f>C32/'1'!D32</f>
        <v>8.0863984792016119E-2</v>
      </c>
      <c r="N32" s="17">
        <f>D32/'1'!E32</f>
        <v>7.0463565168318421E-2</v>
      </c>
    </row>
    <row r="33" spans="1:14" ht="20.100000000000001" customHeight="1">
      <c r="A33" s="130" t="s">
        <v>5</v>
      </c>
      <c r="B33" s="6">
        <v>1858589</v>
      </c>
      <c r="C33" s="6">
        <v>2116744</v>
      </c>
      <c r="D33" s="6">
        <v>2044629</v>
      </c>
      <c r="E33" s="6"/>
      <c r="F33" s="19">
        <f t="shared" si="6"/>
        <v>-3.4068834020552323E-2</v>
      </c>
      <c r="H33" s="17">
        <f t="shared" si="7"/>
        <v>0.12634028317765705</v>
      </c>
      <c r="I33" s="17"/>
      <c r="J33" s="17">
        <f t="shared" si="8"/>
        <v>0.12672993735058108</v>
      </c>
      <c r="L33" s="17">
        <f>B33/'1'!C33</f>
        <v>8.3176356759137107E-2</v>
      </c>
      <c r="M33" s="17">
        <f>C33/'1'!D33</f>
        <v>8.733829063864143E-2</v>
      </c>
      <c r="N33" s="17">
        <f>D33/'1'!E33</f>
        <v>7.8633700566146159E-2</v>
      </c>
    </row>
    <row r="34" spans="1:14" ht="20.100000000000001" customHeight="1">
      <c r="A34" s="130" t="s">
        <v>6</v>
      </c>
      <c r="B34" s="6">
        <v>338560</v>
      </c>
      <c r="C34" s="6">
        <v>375088</v>
      </c>
      <c r="D34" s="6">
        <v>393605</v>
      </c>
      <c r="E34" s="6"/>
      <c r="F34" s="19">
        <f t="shared" si="6"/>
        <v>4.9367081858123961E-2</v>
      </c>
      <c r="H34" s="17">
        <f t="shared" si="7"/>
        <v>2.301410708479797E-2</v>
      </c>
      <c r="I34" s="17"/>
      <c r="J34" s="17">
        <f t="shared" si="8"/>
        <v>2.4396375572720265E-2</v>
      </c>
      <c r="L34" s="17">
        <f>B34/'1'!C34</f>
        <v>3.6841346402348291E-2</v>
      </c>
      <c r="M34" s="17">
        <f>C34/'1'!D34</f>
        <v>3.7652043434040466E-2</v>
      </c>
      <c r="N34" s="17">
        <f>D34/'1'!E34</f>
        <v>3.5859461848877977E-2</v>
      </c>
    </row>
    <row r="35" spans="1:14" ht="20.100000000000001" customHeight="1">
      <c r="A35" s="130" t="s">
        <v>7</v>
      </c>
      <c r="B35" s="6">
        <v>563434</v>
      </c>
      <c r="C35" s="6">
        <v>664554</v>
      </c>
      <c r="D35" s="6">
        <v>715232</v>
      </c>
      <c r="E35" s="6"/>
      <c r="F35" s="19">
        <f t="shared" si="6"/>
        <v>7.6258663705282045E-2</v>
      </c>
      <c r="H35" s="17">
        <f t="shared" si="7"/>
        <v>3.8300243416871632E-2</v>
      </c>
      <c r="I35" s="17"/>
      <c r="J35" s="17">
        <f t="shared" si="8"/>
        <v>4.4331419808254113E-2</v>
      </c>
      <c r="L35" s="17">
        <f>B35/'1'!C35</f>
        <v>4.4942646146915136E-2</v>
      </c>
      <c r="M35" s="17">
        <f>C35/'1'!D35</f>
        <v>4.892880395692524E-2</v>
      </c>
      <c r="N35" s="17">
        <f>D35/'1'!E35</f>
        <v>4.5136666094489936E-2</v>
      </c>
    </row>
    <row r="36" spans="1:14" ht="20.100000000000001" customHeight="1">
      <c r="A36" s="130" t="s">
        <v>8</v>
      </c>
      <c r="B36" s="6">
        <v>464037</v>
      </c>
      <c r="C36" s="6">
        <v>470293</v>
      </c>
      <c r="D36" s="6">
        <v>551772</v>
      </c>
      <c r="E36" s="6"/>
      <c r="F36" s="19">
        <f t="shared" si="6"/>
        <v>0.173251568702915</v>
      </c>
      <c r="H36" s="17">
        <f t="shared" si="7"/>
        <v>3.1543588165490299E-2</v>
      </c>
      <c r="I36" s="17"/>
      <c r="J36" s="17">
        <f t="shared" si="8"/>
        <v>3.4199862660563268E-2</v>
      </c>
      <c r="L36" s="17">
        <f>B36/'1'!C36</f>
        <v>2.8113188971905713E-2</v>
      </c>
      <c r="M36" s="17">
        <f>C36/'1'!D36</f>
        <v>2.8343485731708251E-2</v>
      </c>
      <c r="N36" s="17">
        <f>D36/'1'!E36</f>
        <v>2.7571467090350056E-2</v>
      </c>
    </row>
    <row r="37" spans="1:14" ht="20.100000000000001" customHeight="1">
      <c r="A37" s="130" t="s">
        <v>9</v>
      </c>
      <c r="B37" s="6">
        <v>778526</v>
      </c>
      <c r="C37" s="6">
        <v>890232</v>
      </c>
      <c r="D37" s="6">
        <v>969355</v>
      </c>
      <c r="E37" s="6"/>
      <c r="F37" s="19">
        <f t="shared" si="6"/>
        <v>8.8879078712066073E-2</v>
      </c>
      <c r="H37" s="17">
        <f t="shared" si="7"/>
        <v>5.2921434110052651E-2</v>
      </c>
      <c r="I37" s="17"/>
      <c r="J37" s="17">
        <f t="shared" si="8"/>
        <v>6.0082439611524888E-2</v>
      </c>
      <c r="L37" s="17">
        <f>B37/'1'!C37</f>
        <v>9.6808931043753196E-2</v>
      </c>
      <c r="M37" s="17">
        <f>C37/'1'!D37</f>
        <v>9.5306163524167195E-2</v>
      </c>
      <c r="N37" s="17">
        <f>D37/'1'!E37</f>
        <v>8.9763545326444164E-2</v>
      </c>
    </row>
    <row r="38" spans="1:14" ht="20.100000000000001" customHeight="1">
      <c r="A38" s="130" t="s">
        <v>10</v>
      </c>
      <c r="B38" s="6">
        <v>219511</v>
      </c>
      <c r="C38" s="6">
        <v>248967</v>
      </c>
      <c r="D38" s="6">
        <v>256013</v>
      </c>
      <c r="E38" s="6"/>
      <c r="F38" s="19">
        <f t="shared" si="6"/>
        <v>2.8300939481939374E-2</v>
      </c>
      <c r="H38" s="17">
        <f t="shared" si="7"/>
        <v>1.4921578627986435E-2</v>
      </c>
      <c r="I38" s="17"/>
      <c r="J38" s="17">
        <f t="shared" si="8"/>
        <v>1.5868165545404232E-2</v>
      </c>
      <c r="L38" s="17">
        <f>B38/'1'!C38</f>
        <v>2.0996867940814564E-2</v>
      </c>
      <c r="M38" s="17">
        <f>C38/'1'!D38</f>
        <v>2.1502823375371599E-2</v>
      </c>
      <c r="N38" s="17">
        <f>D38/'1'!E38</f>
        <v>1.9700683325057158E-2</v>
      </c>
    </row>
    <row r="39" spans="1:14" ht="20.100000000000001" customHeight="1">
      <c r="A39" s="130" t="s">
        <v>11</v>
      </c>
      <c r="B39" s="6">
        <v>923149</v>
      </c>
      <c r="C39" s="6">
        <v>993408</v>
      </c>
      <c r="D39" s="6">
        <v>982360</v>
      </c>
      <c r="E39" s="6"/>
      <c r="F39" s="19">
        <f t="shared" si="6"/>
        <v>-1.1121311686638319E-2</v>
      </c>
      <c r="H39" s="17">
        <f t="shared" si="7"/>
        <v>6.2752392312216923E-2</v>
      </c>
      <c r="I39" s="17"/>
      <c r="J39" s="17">
        <f t="shared" si="8"/>
        <v>6.0888513884776563E-2</v>
      </c>
      <c r="L39" s="17">
        <f>B39/'1'!C39</f>
        <v>3.711659827204488E-2</v>
      </c>
      <c r="M39" s="17">
        <f>C39/'1'!D39</f>
        <v>3.5902496341834692E-2</v>
      </c>
      <c r="N39" s="17">
        <f>D39/'1'!E39</f>
        <v>3.1908464711273316E-2</v>
      </c>
    </row>
    <row r="40" spans="1:14" ht="20.100000000000001" customHeight="1">
      <c r="A40" s="130" t="s">
        <v>12</v>
      </c>
      <c r="B40" s="6">
        <v>1333984</v>
      </c>
      <c r="C40" s="6">
        <v>1264109</v>
      </c>
      <c r="D40" s="6">
        <v>1374103</v>
      </c>
      <c r="E40" s="6"/>
      <c r="F40" s="19">
        <f t="shared" si="6"/>
        <v>8.7013066120089327E-2</v>
      </c>
      <c r="H40" s="17">
        <f t="shared" si="7"/>
        <v>9.0679497357653405E-2</v>
      </c>
      <c r="I40" s="17"/>
      <c r="J40" s="17">
        <f t="shared" si="8"/>
        <v>8.5169479207839419E-2</v>
      </c>
      <c r="L40" s="17">
        <f>B40/'1'!C40</f>
        <v>4.1014562404266819E-2</v>
      </c>
      <c r="M40" s="17">
        <f>C40/'1'!D40</f>
        <v>4.0717845250548897E-2</v>
      </c>
      <c r="N40" s="17">
        <f>D40/'1'!E40</f>
        <v>3.9461506262019927E-2</v>
      </c>
    </row>
    <row r="41" spans="1:14" ht="20.100000000000001" customHeight="1">
      <c r="A41" s="132" t="s">
        <v>13</v>
      </c>
      <c r="B41" s="9">
        <f>SUM(B28:B40)</f>
        <v>14710977</v>
      </c>
      <c r="C41" s="9">
        <f t="shared" ref="C41:D41" si="9">SUM(C28:C40)</f>
        <v>15817826</v>
      </c>
      <c r="D41" s="9">
        <f t="shared" si="9"/>
        <v>16133749</v>
      </c>
      <c r="E41" s="6"/>
      <c r="F41" s="18">
        <f t="shared" si="6"/>
        <v>1.9972592946717205E-2</v>
      </c>
      <c r="H41" s="13">
        <f>SUM(H28:H40)</f>
        <v>1</v>
      </c>
      <c r="I41" s="13"/>
      <c r="J41" s="13">
        <f>SUM(J28:J40)</f>
        <v>1.0000000000000002</v>
      </c>
      <c r="L41" s="13">
        <f>B41/'1'!C41</f>
        <v>4.7523205750743952E-2</v>
      </c>
      <c r="M41" s="13">
        <f>C41/'1'!D41</f>
        <v>4.8057629053129332E-2</v>
      </c>
      <c r="N41" s="13">
        <f>D41/'1'!E41</f>
        <v>4.4185257662051426E-2</v>
      </c>
    </row>
    <row r="42" spans="1:14" ht="22.5" customHeight="1">
      <c r="A42" s="20" t="s">
        <v>23</v>
      </c>
    </row>
    <row r="44" spans="1:14">
      <c r="A44" t="s">
        <v>18</v>
      </c>
    </row>
    <row r="46" spans="1:14" ht="20.100000000000001" customHeight="1">
      <c r="A46" s="131" t="s">
        <v>16</v>
      </c>
      <c r="B46" s="125" t="str">
        <f>B6</f>
        <v>CVR TEJO</v>
      </c>
      <c r="C46" s="125"/>
      <c r="D46" s="125"/>
      <c r="E46" s="4"/>
      <c r="F46" s="69" t="s">
        <v>94</v>
      </c>
    </row>
    <row r="47" spans="1:14" ht="20.100000000000001" customHeight="1">
      <c r="A47" s="131"/>
      <c r="B47" s="64">
        <v>2019</v>
      </c>
      <c r="C47" s="30">
        <v>2020</v>
      </c>
      <c r="D47" s="22">
        <v>2021</v>
      </c>
      <c r="E47" s="11"/>
      <c r="F47" s="70"/>
    </row>
    <row r="48" spans="1:14" ht="20.100000000000001" customHeight="1">
      <c r="A48" s="130" t="s">
        <v>0</v>
      </c>
      <c r="B48" s="133">
        <f t="shared" ref="B48:D61" si="10">B28/B8</f>
        <v>3.4916956636983483</v>
      </c>
      <c r="C48" s="133">
        <f t="shared" ref="C48:D48" si="11">C28/C8</f>
        <v>3.7866041227150045</v>
      </c>
      <c r="D48" s="133">
        <f t="shared" si="11"/>
        <v>3.8466503253028943</v>
      </c>
      <c r="E48" s="14"/>
      <c r="F48" s="19">
        <f>(D48-C48)/C48</f>
        <v>1.5857533727300907E-2</v>
      </c>
    </row>
    <row r="49" spans="1:6" ht="20.100000000000001" customHeight="1">
      <c r="A49" s="130" t="s">
        <v>1</v>
      </c>
      <c r="B49" s="133">
        <f t="shared" si="10"/>
        <v>3.233602712715105</v>
      </c>
      <c r="C49" s="133">
        <f t="shared" ref="C49:D49" si="12">C29/C9</f>
        <v>3.3704737993716338</v>
      </c>
      <c r="D49" s="133">
        <f t="shared" si="12"/>
        <v>3.4337660354715749</v>
      </c>
      <c r="E49" s="14"/>
      <c r="F49" s="19">
        <f t="shared" ref="F49:F61" si="13">(D49-C49)/C49</f>
        <v>1.87784388389967E-2</v>
      </c>
    </row>
    <row r="50" spans="1:6" ht="20.100000000000001" customHeight="1">
      <c r="A50" s="130" t="s">
        <v>2</v>
      </c>
      <c r="B50" s="133">
        <f t="shared" si="10"/>
        <v>2.5589371438381945</v>
      </c>
      <c r="C50" s="133">
        <f t="shared" ref="C50:D50" si="14">C30/C10</f>
        <v>2.5421341370095241</v>
      </c>
      <c r="D50" s="133">
        <f t="shared" si="14"/>
        <v>2.6843516555622853</v>
      </c>
      <c r="E50" s="14"/>
      <c r="F50" s="19">
        <f t="shared" si="13"/>
        <v>5.5944144127681963E-2</v>
      </c>
    </row>
    <row r="51" spans="1:6" ht="20.100000000000001" customHeight="1">
      <c r="A51" s="130" t="s">
        <v>3</v>
      </c>
      <c r="B51" s="133">
        <f t="shared" si="10"/>
        <v>2.4196920918771507</v>
      </c>
      <c r="C51" s="133">
        <f t="shared" ref="C51:D51" si="15">C31/C11</f>
        <v>2.5491819331734162</v>
      </c>
      <c r="D51" s="133">
        <f t="shared" si="15"/>
        <v>2.6333874070887409</v>
      </c>
      <c r="E51" s="14"/>
      <c r="F51" s="19">
        <f t="shared" si="13"/>
        <v>3.3032351602499878E-2</v>
      </c>
    </row>
    <row r="52" spans="1:6" ht="20.100000000000001" customHeight="1">
      <c r="A52" s="130" t="s">
        <v>4</v>
      </c>
      <c r="B52" s="133">
        <f t="shared" si="10"/>
        <v>1.6247564341333871</v>
      </c>
      <c r="C52" s="133">
        <f t="shared" ref="C52:D52" si="16">C32/C12</f>
        <v>1.7151264260111663</v>
      </c>
      <c r="D52" s="133">
        <f t="shared" si="16"/>
        <v>1.7874067914032934</v>
      </c>
      <c r="E52" s="14"/>
      <c r="F52" s="19">
        <f t="shared" si="13"/>
        <v>4.2142878971451719E-2</v>
      </c>
    </row>
    <row r="53" spans="1:6" ht="20.100000000000001" customHeight="1">
      <c r="A53" s="130" t="s">
        <v>5</v>
      </c>
      <c r="B53" s="133">
        <f t="shared" si="10"/>
        <v>1.7346791347272945</v>
      </c>
      <c r="C53" s="133">
        <f t="shared" ref="C53:D53" si="17">C33/C13</f>
        <v>1.7457480903313281</v>
      </c>
      <c r="D53" s="133">
        <f t="shared" si="17"/>
        <v>1.7893872271455102</v>
      </c>
      <c r="E53" s="14"/>
      <c r="F53" s="19">
        <f t="shared" si="13"/>
        <v>2.499738482079614E-2</v>
      </c>
    </row>
    <row r="54" spans="1:6" ht="20.100000000000001" customHeight="1">
      <c r="A54" s="130" t="s">
        <v>6</v>
      </c>
      <c r="B54" s="133">
        <f t="shared" si="10"/>
        <v>2.7333424832274367</v>
      </c>
      <c r="C54" s="133">
        <f t="shared" ref="C54:D54" si="18">C34/C14</f>
        <v>2.9182006317394618</v>
      </c>
      <c r="D54" s="133">
        <f t="shared" si="18"/>
        <v>2.9794634611599777</v>
      </c>
      <c r="E54" s="14"/>
      <c r="F54" s="19">
        <f t="shared" si="13"/>
        <v>2.099335760338001E-2</v>
      </c>
    </row>
    <row r="55" spans="1:6" ht="20.100000000000001" customHeight="1">
      <c r="A55" s="130" t="s">
        <v>7</v>
      </c>
      <c r="B55" s="133">
        <f t="shared" si="10"/>
        <v>3.3513999012604168</v>
      </c>
      <c r="C55" s="133">
        <f t="shared" ref="C55:D55" si="19">C35/C15</f>
        <v>3.1551974627531787</v>
      </c>
      <c r="D55" s="133">
        <f t="shared" si="19"/>
        <v>3.2980517833675327</v>
      </c>
      <c r="E55" s="14"/>
      <c r="F55" s="19">
        <f t="shared" si="13"/>
        <v>4.5275873317196895E-2</v>
      </c>
    </row>
    <row r="56" spans="1:6" ht="20.100000000000001" customHeight="1">
      <c r="A56" s="130" t="s">
        <v>8</v>
      </c>
      <c r="B56" s="133">
        <f t="shared" si="10"/>
        <v>2.7971054677846161</v>
      </c>
      <c r="C56" s="133">
        <f t="shared" ref="C56:D56" si="20">C36/C16</f>
        <v>3.0365972558514933</v>
      </c>
      <c r="D56" s="133">
        <f t="shared" si="20"/>
        <v>3.0369705809505461</v>
      </c>
      <c r="E56" s="14"/>
      <c r="F56" s="19">
        <f t="shared" si="13"/>
        <v>1.2294192070856684E-4</v>
      </c>
    </row>
    <row r="57" spans="1:6" ht="20.100000000000001" customHeight="1">
      <c r="A57" s="130" t="s">
        <v>9</v>
      </c>
      <c r="B57" s="133">
        <f t="shared" si="10"/>
        <v>2.5810971202747774</v>
      </c>
      <c r="C57" s="133">
        <f t="shared" ref="C57:D57" si="21">C37/C17</f>
        <v>2.6375759586867704</v>
      </c>
      <c r="D57" s="133">
        <f t="shared" si="21"/>
        <v>2.8262314678484484</v>
      </c>
      <c r="E57" s="14"/>
      <c r="F57" s="19">
        <f t="shared" si="13"/>
        <v>7.1526095216460847E-2</v>
      </c>
    </row>
    <row r="58" spans="1:6" ht="20.100000000000001" customHeight="1">
      <c r="A58" s="130" t="s">
        <v>10</v>
      </c>
      <c r="B58" s="133">
        <f t="shared" si="10"/>
        <v>3.0828464692994775</v>
      </c>
      <c r="C58" s="133">
        <f t="shared" ref="C58:D58" si="22">C38/C18</f>
        <v>3.2600531629326035</v>
      </c>
      <c r="D58" s="133">
        <f t="shared" si="22"/>
        <v>3.2799472160299281</v>
      </c>
      <c r="E58" s="14"/>
      <c r="F58" s="19">
        <f t="shared" si="13"/>
        <v>6.1023707599383997E-3</v>
      </c>
    </row>
    <row r="59" spans="1:6" ht="20.100000000000001" customHeight="1">
      <c r="A59" s="130" t="s">
        <v>11</v>
      </c>
      <c r="B59" s="133">
        <f t="shared" si="10"/>
        <v>2.8158866018375042</v>
      </c>
      <c r="C59" s="133">
        <f t="shared" ref="C59:D59" si="23">C39/C19</f>
        <v>3.2178597226586163</v>
      </c>
      <c r="D59" s="133">
        <f t="shared" si="23"/>
        <v>3.4006992764911552</v>
      </c>
      <c r="E59" s="14"/>
      <c r="F59" s="19">
        <f t="shared" si="13"/>
        <v>5.6820237546425956E-2</v>
      </c>
    </row>
    <row r="60" spans="1:6" ht="20.100000000000001" customHeight="1">
      <c r="A60" s="130" t="s">
        <v>12</v>
      </c>
      <c r="B60" s="133">
        <f t="shared" si="10"/>
        <v>4.0057294028268657</v>
      </c>
      <c r="C60" s="133">
        <f t="shared" ref="C60:D60" si="24">C40/C20</f>
        <v>3.8508678937203364</v>
      </c>
      <c r="D60" s="133">
        <f t="shared" si="24"/>
        <v>3.857293640433983</v>
      </c>
      <c r="E60" s="14"/>
      <c r="F60" s="19">
        <f t="shared" si="13"/>
        <v>1.6686489619976708E-3</v>
      </c>
    </row>
    <row r="61" spans="1:6" ht="20.100000000000001" customHeight="1">
      <c r="A61" s="132" t="s">
        <v>13</v>
      </c>
      <c r="B61" s="134">
        <f t="shared" si="10"/>
        <v>2.390643373498675</v>
      </c>
      <c r="C61" s="134">
        <f t="shared" ref="C61:D61" si="25">C41/C21</f>
        <v>2.4813000034197077</v>
      </c>
      <c r="D61" s="134">
        <f t="shared" si="25"/>
        <v>2.5909727588716582</v>
      </c>
      <c r="E61" s="14"/>
      <c r="F61" s="18">
        <f t="shared" si="13"/>
        <v>4.4199715995970029E-2</v>
      </c>
    </row>
  </sheetData>
  <mergeCells count="13">
    <mergeCell ref="H6:J6"/>
    <mergeCell ref="L6:N6"/>
    <mergeCell ref="A26:A27"/>
    <mergeCell ref="B26:D26"/>
    <mergeCell ref="F26:F27"/>
    <mergeCell ref="H26:J26"/>
    <mergeCell ref="L26:N26"/>
    <mergeCell ref="A46:A47"/>
    <mergeCell ref="B46:D46"/>
    <mergeCell ref="F46:F47"/>
    <mergeCell ref="A6:A7"/>
    <mergeCell ref="B6:D6"/>
    <mergeCell ref="F6:F7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AC63E347-DE90-4AC4-A3BB-CEF5449630D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F48:F60</xm:sqref>
        </x14:conditionalFormatting>
        <x14:conditionalFormatting xmlns:xm="http://schemas.microsoft.com/office/excel/2006/main">
          <x14:cfRule type="iconSet" priority="7" id="{68A399D9-91E5-45B0-A16A-4A053825E4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F8:F20</xm:sqref>
        </x14:conditionalFormatting>
        <x14:conditionalFormatting xmlns:xm="http://schemas.microsoft.com/office/excel/2006/main">
          <x14:cfRule type="iconSet" priority="5" id="{05C1443E-B3B2-42F4-81AB-BE4415B3FE8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F28:F40</xm:sqref>
        </x14:conditionalFormatting>
        <x14:conditionalFormatting xmlns:xm="http://schemas.microsoft.com/office/excel/2006/main">
          <x14:cfRule type="iconSet" priority="3" id="{65AE5492-4464-462F-AE13-B079D4B553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F21</xm:sqref>
        </x14:conditionalFormatting>
        <x14:conditionalFormatting xmlns:xm="http://schemas.microsoft.com/office/excel/2006/main">
          <x14:cfRule type="iconSet" priority="2" id="{C51BD78F-8BEA-4A34-B311-CD3950DD61D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F41</xm:sqref>
        </x14:conditionalFormatting>
        <x14:conditionalFormatting xmlns:xm="http://schemas.microsoft.com/office/excel/2006/main">
          <x14:cfRule type="iconSet" priority="1" id="{8B931ADB-4529-4174-8D22-EDEAF42F37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70C33-25AC-4346-B7EC-8289889A4983}">
  <dimension ref="A2:N61"/>
  <sheetViews>
    <sheetView workbookViewId="0">
      <selection activeCell="A6" sqref="A6:N21"/>
    </sheetView>
  </sheetViews>
  <sheetFormatPr defaultRowHeight="15"/>
  <cols>
    <col min="1" max="1" width="45.5703125" bestFit="1" customWidth="1"/>
    <col min="2" max="4" width="10.7109375" customWidth="1"/>
    <col min="5" max="5" width="1.7109375" customWidth="1"/>
    <col min="6" max="6" width="10.7109375" customWidth="1"/>
    <col min="7" max="7" width="1.7109375" customWidth="1"/>
    <col min="11" max="11" width="2" customWidth="1"/>
  </cols>
  <sheetData>
    <row r="2" spans="1:14">
      <c r="A2" s="2" t="s">
        <v>45</v>
      </c>
    </row>
    <row r="4" spans="1:14">
      <c r="A4" s="2" t="s">
        <v>15</v>
      </c>
    </row>
    <row r="5" spans="1:14">
      <c r="A5" s="2"/>
    </row>
    <row r="6" spans="1:14" ht="20.100000000000001" customHeight="1">
      <c r="A6" s="131" t="s">
        <v>16</v>
      </c>
      <c r="B6" s="125" t="s">
        <v>46</v>
      </c>
      <c r="C6" s="125"/>
      <c r="D6" s="125"/>
      <c r="E6" s="4"/>
      <c r="F6" s="69" t="s">
        <v>94</v>
      </c>
      <c r="H6" s="125" t="s">
        <v>19</v>
      </c>
      <c r="I6" s="125"/>
      <c r="J6" s="125"/>
      <c r="L6" s="125" t="s">
        <v>47</v>
      </c>
      <c r="M6" s="125"/>
      <c r="N6" s="125"/>
    </row>
    <row r="7" spans="1:14" ht="20.100000000000001" customHeight="1">
      <c r="A7" s="131"/>
      <c r="B7" s="64">
        <v>2019</v>
      </c>
      <c r="C7" s="30">
        <v>2020</v>
      </c>
      <c r="D7" s="22">
        <v>2021</v>
      </c>
      <c r="E7" s="11"/>
      <c r="F7" s="70"/>
      <c r="H7" s="64">
        <v>2019</v>
      </c>
      <c r="I7" s="30">
        <v>2020</v>
      </c>
      <c r="J7" s="22">
        <v>2021</v>
      </c>
      <c r="L7" s="64">
        <v>2019</v>
      </c>
      <c r="M7" s="30">
        <v>2020</v>
      </c>
      <c r="N7" s="22">
        <v>2021</v>
      </c>
    </row>
    <row r="8" spans="1:14" ht="20.100000000000001" customHeight="1">
      <c r="A8" s="130" t="s">
        <v>0</v>
      </c>
      <c r="B8" s="6">
        <v>1370530</v>
      </c>
      <c r="C8" s="6">
        <v>1447835</v>
      </c>
      <c r="D8" s="6">
        <v>1480632</v>
      </c>
      <c r="E8" s="6"/>
      <c r="F8" s="19">
        <f>(D8-C8)/C8</f>
        <v>2.2652443130605351E-2</v>
      </c>
      <c r="H8" s="17">
        <f>B8/$B$21</f>
        <v>8.4886275320083318E-2</v>
      </c>
      <c r="I8" s="17">
        <f>C8/$C$21</f>
        <v>8.2718600671411069E-2</v>
      </c>
      <c r="J8" s="17">
        <f>D8/$D$21</f>
        <v>7.9761373951821313E-2</v>
      </c>
      <c r="L8" s="17">
        <f>B8/'1'!C8</f>
        <v>0.21664194162571954</v>
      </c>
      <c r="M8" s="17">
        <f>C8/'1'!D8</f>
        <v>0.22522201596987407</v>
      </c>
      <c r="N8" s="17">
        <f>D8/'1'!E8</f>
        <v>0.22811616571604912</v>
      </c>
    </row>
    <row r="9" spans="1:14" ht="20.100000000000001" customHeight="1">
      <c r="A9" s="130" t="s">
        <v>1</v>
      </c>
      <c r="B9" s="6">
        <v>2919194</v>
      </c>
      <c r="C9" s="6">
        <v>3213756</v>
      </c>
      <c r="D9" s="6">
        <v>3379219</v>
      </c>
      <c r="E9" s="6"/>
      <c r="F9" s="19">
        <f t="shared" ref="F9:F21" si="0">(D9-C9)/C9</f>
        <v>5.1485862647942159E-2</v>
      </c>
      <c r="H9" s="17">
        <f t="shared" ref="H9:H20" si="1">B9/$B$21</f>
        <v>0.18080560483662181</v>
      </c>
      <c r="I9" s="17">
        <f t="shared" ref="I9:I21" si="2">C9/$C$21</f>
        <v>0.18361028654463482</v>
      </c>
      <c r="J9" s="17">
        <f t="shared" ref="J9:J20" si="3">D9/$D$21</f>
        <v>0.18203790700464373</v>
      </c>
      <c r="L9" s="17">
        <f>B9/'1'!C9</f>
        <v>0.22943770747936867</v>
      </c>
      <c r="M9" s="17">
        <f>C9/'1'!D9</f>
        <v>0.23229850730733301</v>
      </c>
      <c r="N9" s="17">
        <f>D9/'1'!E9</f>
        <v>0.2322550656536814</v>
      </c>
    </row>
    <row r="10" spans="1:14" ht="20.100000000000001" customHeight="1">
      <c r="A10" s="130" t="s">
        <v>2</v>
      </c>
      <c r="B10" s="6">
        <v>469743</v>
      </c>
      <c r="C10" s="6">
        <v>536866</v>
      </c>
      <c r="D10" s="6">
        <v>593944</v>
      </c>
      <c r="E10" s="6"/>
      <c r="F10" s="19">
        <f t="shared" si="0"/>
        <v>0.10631703255560979</v>
      </c>
      <c r="H10" s="17">
        <f t="shared" si="1"/>
        <v>2.9094389489965119E-2</v>
      </c>
      <c r="I10" s="17">
        <f t="shared" si="2"/>
        <v>3.0672558867590422E-2</v>
      </c>
      <c r="J10" s="17">
        <f t="shared" si="3"/>
        <v>3.1995654214173781E-2</v>
      </c>
      <c r="L10" s="17">
        <f>B10/'1'!C10</f>
        <v>0.17004603890899586</v>
      </c>
      <c r="M10" s="17">
        <f>C10/'1'!D10</f>
        <v>0.18380307825460582</v>
      </c>
      <c r="N10" s="17">
        <f>D10/'1'!E10</f>
        <v>0.18907796699737209</v>
      </c>
    </row>
    <row r="11" spans="1:14" ht="20.100000000000001" customHeight="1">
      <c r="A11" s="130" t="s">
        <v>3</v>
      </c>
      <c r="B11" s="6">
        <v>2251132</v>
      </c>
      <c r="C11" s="6">
        <v>2419227</v>
      </c>
      <c r="D11" s="6">
        <v>2510636</v>
      </c>
      <c r="E11" s="6"/>
      <c r="F11" s="19">
        <f t="shared" si="0"/>
        <v>3.7784383193474609E-2</v>
      </c>
      <c r="H11" s="17">
        <f t="shared" si="1"/>
        <v>0.13942796635889021</v>
      </c>
      <c r="I11" s="17">
        <f t="shared" si="2"/>
        <v>0.13821676651448253</v>
      </c>
      <c r="J11" s="17">
        <f t="shared" si="3"/>
        <v>0.13524750029237842</v>
      </c>
      <c r="L11" s="17">
        <f>B11/'1'!C11</f>
        <v>0.16612668206317094</v>
      </c>
      <c r="M11" s="17">
        <f>C11/'1'!D11</f>
        <v>0.16841473670976329</v>
      </c>
      <c r="N11" s="17">
        <f>D11/'1'!E11</f>
        <v>0.1666778642276697</v>
      </c>
    </row>
    <row r="12" spans="1:14" ht="20.100000000000001" customHeight="1">
      <c r="A12" s="130" t="s">
        <v>4</v>
      </c>
      <c r="B12" s="6">
        <v>1229954</v>
      </c>
      <c r="C12" s="6">
        <v>1293317</v>
      </c>
      <c r="D12" s="6">
        <v>1439746</v>
      </c>
      <c r="E12" s="6"/>
      <c r="F12" s="19">
        <f t="shared" si="0"/>
        <v>0.11321972880585347</v>
      </c>
      <c r="H12" s="17">
        <f t="shared" si="1"/>
        <v>7.6179444357319978E-2</v>
      </c>
      <c r="I12" s="17">
        <f t="shared" si="2"/>
        <v>7.3890583156607875E-2</v>
      </c>
      <c r="J12" s="17">
        <f t="shared" si="3"/>
        <v>7.7558852639709894E-2</v>
      </c>
      <c r="L12" s="17">
        <f>B12/'1'!C12</f>
        <v>0.11162965884065087</v>
      </c>
      <c r="M12" s="17">
        <f>C12/'1'!D12</f>
        <v>0.11626762544318976</v>
      </c>
      <c r="N12" s="17">
        <f>D12/'1'!E12</f>
        <v>0.12522202563921031</v>
      </c>
    </row>
    <row r="13" spans="1:14" ht="20.100000000000001" customHeight="1">
      <c r="A13" s="130" t="s">
        <v>5</v>
      </c>
      <c r="B13" s="6">
        <v>1500719</v>
      </c>
      <c r="C13" s="6">
        <v>1628805</v>
      </c>
      <c r="D13" s="6">
        <v>1672187</v>
      </c>
      <c r="E13" s="6"/>
      <c r="F13" s="19">
        <f t="shared" si="0"/>
        <v>2.663425026322979E-2</v>
      </c>
      <c r="H13" s="17">
        <f t="shared" si="1"/>
        <v>9.2949768492539456E-2</v>
      </c>
      <c r="I13" s="17">
        <f t="shared" si="2"/>
        <v>9.3057890137065141E-2</v>
      </c>
      <c r="J13" s="17">
        <f t="shared" si="3"/>
        <v>9.0080406626612305E-2</v>
      </c>
      <c r="L13" s="17">
        <f>B13/'1'!C13</f>
        <v>0.20570979673135698</v>
      </c>
      <c r="M13" s="17">
        <f>C13/'1'!D13</f>
        <v>0.21106277582203503</v>
      </c>
      <c r="N13" s="17">
        <f>D13/'1'!E13</f>
        <v>0.21361620348091601</v>
      </c>
    </row>
    <row r="14" spans="1:14" ht="20.100000000000001" customHeight="1">
      <c r="A14" s="130" t="s">
        <v>6</v>
      </c>
      <c r="B14" s="6">
        <v>507254</v>
      </c>
      <c r="C14" s="6">
        <v>582894</v>
      </c>
      <c r="D14" s="6">
        <v>640590</v>
      </c>
      <c r="E14" s="6"/>
      <c r="F14" s="19">
        <f t="shared" si="0"/>
        <v>9.8981976139744104E-2</v>
      </c>
      <c r="H14" s="17">
        <f t="shared" si="1"/>
        <v>3.1417701692931593E-2</v>
      </c>
      <c r="I14" s="17">
        <f t="shared" si="2"/>
        <v>3.3302258903646811E-2</v>
      </c>
      <c r="J14" s="17">
        <f t="shared" si="3"/>
        <v>3.450846566857748E-2</v>
      </c>
      <c r="L14" s="17">
        <f>B14/'1'!C14</f>
        <v>0.20369568726724263</v>
      </c>
      <c r="M14" s="17">
        <f>C14/'1'!D14</f>
        <v>0.22234581252038382</v>
      </c>
      <c r="N14" s="17">
        <f>D14/'1'!E14</f>
        <v>0.23366737662873921</v>
      </c>
    </row>
    <row r="15" spans="1:14" ht="20.100000000000001" customHeight="1">
      <c r="A15" s="130" t="s">
        <v>7</v>
      </c>
      <c r="B15" s="6">
        <v>689151</v>
      </c>
      <c r="C15" s="6">
        <v>785481</v>
      </c>
      <c r="D15" s="6">
        <v>874752</v>
      </c>
      <c r="E15" s="6"/>
      <c r="F15" s="19">
        <f t="shared" si="0"/>
        <v>0.11365138049169872</v>
      </c>
      <c r="H15" s="17">
        <f t="shared" si="1"/>
        <v>4.2683824157888357E-2</v>
      </c>
      <c r="I15" s="17">
        <f t="shared" si="2"/>
        <v>4.4876584123177465E-2</v>
      </c>
      <c r="J15" s="17">
        <f t="shared" si="3"/>
        <v>4.712272960945299E-2</v>
      </c>
      <c r="L15" s="17">
        <f>B15/'1'!C15</f>
        <v>0.2056587636200426</v>
      </c>
      <c r="M15" s="17">
        <f>C15/'1'!D15</f>
        <v>0.21870908676793333</v>
      </c>
      <c r="N15" s="17">
        <f>D15/'1'!E15</f>
        <v>0.22131540111316522</v>
      </c>
    </row>
    <row r="16" spans="1:14" ht="20.100000000000001" customHeight="1">
      <c r="A16" s="130" t="s">
        <v>8</v>
      </c>
      <c r="B16" s="6">
        <v>735256</v>
      </c>
      <c r="C16" s="6">
        <v>795561</v>
      </c>
      <c r="D16" s="6">
        <v>903752</v>
      </c>
      <c r="E16" s="6"/>
      <c r="F16" s="19">
        <f t="shared" si="0"/>
        <v>0.13599334306231703</v>
      </c>
      <c r="H16" s="17">
        <f t="shared" si="1"/>
        <v>4.5539421425830284E-2</v>
      </c>
      <c r="I16" s="17">
        <f t="shared" si="2"/>
        <v>4.545248088956854E-2</v>
      </c>
      <c r="J16" s="17">
        <f t="shared" si="3"/>
        <v>4.8684954284188384E-2</v>
      </c>
      <c r="L16" s="17">
        <f>B16/'1'!C16</f>
        <v>0.15651183988304229</v>
      </c>
      <c r="M16" s="17">
        <f>C16/'1'!D16</f>
        <v>0.17345192130966544</v>
      </c>
      <c r="N16" s="17">
        <f>D16/'1'!E16</f>
        <v>0.17255058895228087</v>
      </c>
    </row>
    <row r="17" spans="1:14" ht="20.100000000000001" customHeight="1">
      <c r="A17" s="130" t="s">
        <v>9</v>
      </c>
      <c r="B17" s="6">
        <v>532064</v>
      </c>
      <c r="C17" s="6">
        <v>600142</v>
      </c>
      <c r="D17" s="6">
        <v>668564</v>
      </c>
      <c r="E17" s="6"/>
      <c r="F17" s="19">
        <f t="shared" si="0"/>
        <v>0.11400968437469799</v>
      </c>
      <c r="H17" s="17">
        <f t="shared" si="1"/>
        <v>3.2954354294984278E-2</v>
      </c>
      <c r="I17" s="17">
        <f t="shared" si="2"/>
        <v>3.4287682259471548E-2</v>
      </c>
      <c r="J17" s="17">
        <f t="shared" si="3"/>
        <v>3.601541991171707E-2</v>
      </c>
      <c r="L17" s="17">
        <f>B17/'1'!C17</f>
        <v>0.23304199288256228</v>
      </c>
      <c r="M17" s="17">
        <f>C17/'1'!D17</f>
        <v>0.23434899585690913</v>
      </c>
      <c r="N17" s="17">
        <f>D17/'1'!E17</f>
        <v>0.23728937481921061</v>
      </c>
    </row>
    <row r="18" spans="1:14" ht="20.100000000000001" customHeight="1">
      <c r="A18" s="130" t="s">
        <v>10</v>
      </c>
      <c r="B18" s="6">
        <v>448845</v>
      </c>
      <c r="C18" s="6">
        <v>480681</v>
      </c>
      <c r="D18" s="6">
        <v>512392</v>
      </c>
      <c r="E18" s="6"/>
      <c r="F18" s="19">
        <f t="shared" si="0"/>
        <v>6.5970986995533415E-2</v>
      </c>
      <c r="H18" s="17">
        <f t="shared" si="1"/>
        <v>2.7800033743181685E-2</v>
      </c>
      <c r="I18" s="17">
        <f t="shared" si="2"/>
        <v>2.7462562853733018E-2</v>
      </c>
      <c r="J18" s="17">
        <f t="shared" si="3"/>
        <v>2.7602462949552372E-2</v>
      </c>
      <c r="L18" s="17">
        <f>B18/'1'!C18</f>
        <v>0.15557103715757786</v>
      </c>
      <c r="M18" s="17">
        <f>C18/'1'!D18</f>
        <v>0.15547415507922799</v>
      </c>
      <c r="N18" s="17">
        <f>D18/'1'!E18</f>
        <v>0.15458325074585169</v>
      </c>
    </row>
    <row r="19" spans="1:14" ht="20.100000000000001" customHeight="1">
      <c r="A19" s="130" t="s">
        <v>11</v>
      </c>
      <c r="B19" s="6">
        <v>1975940</v>
      </c>
      <c r="C19" s="6">
        <v>2170124</v>
      </c>
      <c r="D19" s="6">
        <v>2265135</v>
      </c>
      <c r="E19" s="6"/>
      <c r="F19" s="19">
        <f t="shared" si="0"/>
        <v>4.378136917521764E-2</v>
      </c>
      <c r="H19" s="17">
        <f t="shared" si="1"/>
        <v>0.12238344790407027</v>
      </c>
      <c r="I19" s="17">
        <f t="shared" si="2"/>
        <v>0.12398486054242734</v>
      </c>
      <c r="J19" s="17">
        <f t="shared" si="3"/>
        <v>0.12202240650368139</v>
      </c>
      <c r="L19" s="17">
        <f>B19/'1'!C19</f>
        <v>0.30709626843391225</v>
      </c>
      <c r="M19" s="17">
        <f>C19/'1'!D19</f>
        <v>0.31359742893703046</v>
      </c>
      <c r="N19" s="17">
        <f>D19/'1'!E19</f>
        <v>0.30982577476447803</v>
      </c>
    </row>
    <row r="20" spans="1:14" ht="20.100000000000001" customHeight="1">
      <c r="A20" s="130" t="s">
        <v>12</v>
      </c>
      <c r="B20" s="6">
        <v>1515702</v>
      </c>
      <c r="C20" s="6">
        <v>1548448</v>
      </c>
      <c r="D20" s="6">
        <v>1621722</v>
      </c>
      <c r="E20" s="6"/>
      <c r="F20" s="19">
        <f t="shared" si="0"/>
        <v>4.7320930376738513E-2</v>
      </c>
      <c r="H20" s="17">
        <f t="shared" si="1"/>
        <v>9.3877767925693648E-2</v>
      </c>
      <c r="I20" s="17">
        <f t="shared" si="2"/>
        <v>8.8466884536183427E-2</v>
      </c>
      <c r="J20" s="17">
        <f t="shared" si="3"/>
        <v>8.7361866343490871E-2</v>
      </c>
      <c r="L20" s="17">
        <f>B20/'1'!C20</f>
        <v>0.20319834878266158</v>
      </c>
      <c r="M20" s="17">
        <f>C20/'1'!D20</f>
        <v>0.21567759233045061</v>
      </c>
      <c r="N20" s="17">
        <f>D20/'1'!E20</f>
        <v>0.2118803739402042</v>
      </c>
    </row>
    <row r="21" spans="1:14" ht="20.100000000000001" customHeight="1">
      <c r="A21" s="132" t="s">
        <v>13</v>
      </c>
      <c r="B21" s="9">
        <f>SUM(B8:B20)</f>
        <v>16145484</v>
      </c>
      <c r="C21" s="9">
        <f t="shared" ref="C21:D21" si="4">SUM(C8:C20)</f>
        <v>17503137</v>
      </c>
      <c r="D21" s="9">
        <f t="shared" si="4"/>
        <v>18563271</v>
      </c>
      <c r="E21" s="6"/>
      <c r="F21" s="18">
        <f t="shared" si="0"/>
        <v>6.0568228426710023E-2</v>
      </c>
      <c r="H21" s="13">
        <f>SUM(H8:H20)</f>
        <v>1</v>
      </c>
      <c r="I21" s="13">
        <f t="shared" si="2"/>
        <v>1</v>
      </c>
      <c r="J21" s="13">
        <f>SUM(J8:J20)</f>
        <v>0.99999999999999989</v>
      </c>
      <c r="L21" s="13">
        <f>B21/'1'!C21</f>
        <v>0.19387721332213662</v>
      </c>
      <c r="M21" s="13">
        <f>C21/'1'!D21</f>
        <v>0.20132148815108727</v>
      </c>
      <c r="N21" s="13">
        <f>D21/'1'!E21</f>
        <v>0.20265887886264472</v>
      </c>
    </row>
    <row r="22" spans="1:14" ht="22.5" customHeight="1">
      <c r="A22" s="20" t="s">
        <v>23</v>
      </c>
    </row>
    <row r="23" spans="1:14">
      <c r="A23" s="20"/>
    </row>
    <row r="24" spans="1:14">
      <c r="A24" s="3" t="s">
        <v>17</v>
      </c>
      <c r="D24" s="1"/>
      <c r="E24" s="1"/>
    </row>
    <row r="26" spans="1:14" ht="20.100000000000001" customHeight="1">
      <c r="A26" s="131" t="s">
        <v>16</v>
      </c>
      <c r="B26" s="125" t="s">
        <v>46</v>
      </c>
      <c r="C26" s="125"/>
      <c r="D26" s="125"/>
      <c r="E26" s="4"/>
      <c r="F26" s="69" t="s">
        <v>94</v>
      </c>
      <c r="H26" s="125" t="s">
        <v>19</v>
      </c>
      <c r="I26" s="125"/>
      <c r="J26" s="125"/>
      <c r="L26" s="125" t="s">
        <v>47</v>
      </c>
      <c r="M26" s="125"/>
      <c r="N26" s="125"/>
    </row>
    <row r="27" spans="1:14" ht="20.100000000000001" customHeight="1">
      <c r="A27" s="131"/>
      <c r="B27" s="64">
        <v>2019</v>
      </c>
      <c r="C27" s="30">
        <v>2020</v>
      </c>
      <c r="D27" s="22">
        <v>2021</v>
      </c>
      <c r="E27" s="11"/>
      <c r="F27" s="70"/>
      <c r="H27" s="64">
        <v>2019</v>
      </c>
      <c r="I27" s="30">
        <v>2020</v>
      </c>
      <c r="J27" s="22">
        <v>2021</v>
      </c>
      <c r="L27" s="64">
        <v>2019</v>
      </c>
      <c r="M27" s="30">
        <v>2020</v>
      </c>
      <c r="N27" s="22">
        <v>2021</v>
      </c>
    </row>
    <row r="28" spans="1:14" ht="20.100000000000001" customHeight="1">
      <c r="A28" s="130" t="s">
        <v>0</v>
      </c>
      <c r="B28" s="6">
        <v>4936896</v>
      </c>
      <c r="C28" s="6">
        <v>5165252</v>
      </c>
      <c r="D28" s="6">
        <v>5452099</v>
      </c>
      <c r="E28" s="6"/>
      <c r="F28" s="19">
        <f>(D28-C28)/C28</f>
        <v>5.5533979755489182E-2</v>
      </c>
      <c r="H28" s="17">
        <f>B28/$B$41</f>
        <v>0.10159055850097329</v>
      </c>
      <c r="I28" s="17">
        <f>C28/$C$41</f>
        <v>9.699026021189075E-2</v>
      </c>
      <c r="J28" s="17">
        <f>D28/$D$41</f>
        <v>9.1357484225452909E-2</v>
      </c>
      <c r="L28" s="17">
        <f>B28/'1'!C28</f>
        <v>0.16470391204218804</v>
      </c>
      <c r="M28" s="17">
        <f>C28/'1'!D28</f>
        <v>0.16986004412528319</v>
      </c>
      <c r="N28" s="17">
        <f>D28/'1'!E28</f>
        <v>0.16880457661395004</v>
      </c>
    </row>
    <row r="29" spans="1:14" ht="20.100000000000001" customHeight="1">
      <c r="A29" s="130" t="s">
        <v>1</v>
      </c>
      <c r="B29" s="6">
        <v>9119492</v>
      </c>
      <c r="C29" s="6">
        <v>10231628</v>
      </c>
      <c r="D29" s="6">
        <v>11368061</v>
      </c>
      <c r="E29" s="6"/>
      <c r="F29" s="19">
        <f t="shared" ref="F29:F41" si="5">(D29-C29)/C29</f>
        <v>0.11107059404427135</v>
      </c>
      <c r="H29" s="17">
        <f t="shared" ref="H29:H40" si="6">B29/$B$41</f>
        <v>0.18765926718431133</v>
      </c>
      <c r="I29" s="17">
        <f t="shared" ref="I29:I40" si="7">C29/$C$41</f>
        <v>0.19212388129587238</v>
      </c>
      <c r="J29" s="17">
        <f t="shared" ref="J29:J40" si="8">D29/$D$41</f>
        <v>0.19048763668478624</v>
      </c>
      <c r="L29" s="17">
        <f>B29/'1'!C29</f>
        <v>0.17852611358049014</v>
      </c>
      <c r="M29" s="17">
        <f>C29/'1'!D29</f>
        <v>0.17976966086921228</v>
      </c>
      <c r="N29" s="17">
        <f>D29/'1'!E29</f>
        <v>0.1806104361672555</v>
      </c>
    </row>
    <row r="30" spans="1:14" ht="20.100000000000001" customHeight="1">
      <c r="A30" s="130" t="s">
        <v>2</v>
      </c>
      <c r="B30" s="6">
        <v>1444470</v>
      </c>
      <c r="C30" s="6">
        <v>1631463</v>
      </c>
      <c r="D30" s="6">
        <v>1867466</v>
      </c>
      <c r="E30" s="6"/>
      <c r="F30" s="19">
        <f t="shared" si="5"/>
        <v>0.1446572799996077</v>
      </c>
      <c r="H30" s="17">
        <f t="shared" si="6"/>
        <v>2.9724044022377803E-2</v>
      </c>
      <c r="I30" s="17">
        <f t="shared" si="7"/>
        <v>3.0634714607549046E-2</v>
      </c>
      <c r="J30" s="17">
        <f t="shared" si="8"/>
        <v>3.1291984176473983E-2</v>
      </c>
      <c r="L30" s="17">
        <f>B30/'1'!C30</f>
        <v>0.13513497078470002</v>
      </c>
      <c r="M30" s="17">
        <f>C30/'1'!D30</f>
        <v>0.14398569200748759</v>
      </c>
      <c r="N30" s="17">
        <f>D30/'1'!E30</f>
        <v>0.14871913265263459</v>
      </c>
    </row>
    <row r="31" spans="1:14" ht="20.100000000000001" customHeight="1">
      <c r="A31" s="130" t="s">
        <v>3</v>
      </c>
      <c r="B31" s="6">
        <v>6210437</v>
      </c>
      <c r="C31" s="6">
        <v>6785598</v>
      </c>
      <c r="D31" s="6">
        <v>7490462</v>
      </c>
      <c r="E31" s="6"/>
      <c r="F31" s="19">
        <f t="shared" si="5"/>
        <v>0.10387647485159009</v>
      </c>
      <c r="H31" s="17">
        <f t="shared" si="6"/>
        <v>0.12779725628514538</v>
      </c>
      <c r="I31" s="17">
        <f t="shared" si="7"/>
        <v>0.1274162259098463</v>
      </c>
      <c r="J31" s="17">
        <f t="shared" si="8"/>
        <v>0.12551308477823944</v>
      </c>
      <c r="L31" s="17">
        <f>B31/'1'!C31</f>
        <v>0.13449334669683002</v>
      </c>
      <c r="M31" s="17">
        <f>C31/'1'!D31</f>
        <v>0.13548636706964701</v>
      </c>
      <c r="N31" s="17">
        <f>D31/'1'!E31</f>
        <v>0.13644011693854402</v>
      </c>
    </row>
    <row r="32" spans="1:14" ht="20.100000000000001" customHeight="1">
      <c r="A32" s="130" t="s">
        <v>4</v>
      </c>
      <c r="B32" s="6">
        <v>3511107</v>
      </c>
      <c r="C32" s="6">
        <v>3787131</v>
      </c>
      <c r="D32" s="6">
        <v>4448823</v>
      </c>
      <c r="E32" s="6"/>
      <c r="F32" s="19">
        <f t="shared" si="5"/>
        <v>0.17472118075662024</v>
      </c>
      <c r="H32" s="17">
        <f t="shared" si="6"/>
        <v>7.225092873876153E-2</v>
      </c>
      <c r="I32" s="17">
        <f t="shared" si="7"/>
        <v>7.1112662295376494E-2</v>
      </c>
      <c r="J32" s="17">
        <f t="shared" si="8"/>
        <v>7.4546202672462855E-2</v>
      </c>
      <c r="L32" s="17">
        <f>B32/'1'!C32</f>
        <v>9.9857271874965778E-2</v>
      </c>
      <c r="M32" s="17">
        <f>C32/'1'!D32</f>
        <v>0.10404856633343337</v>
      </c>
      <c r="N32" s="17">
        <f>D32/'1'!E32</f>
        <v>0.1106593990555097</v>
      </c>
    </row>
    <row r="33" spans="1:14" ht="20.100000000000001" customHeight="1">
      <c r="A33" s="130" t="s">
        <v>5</v>
      </c>
      <c r="B33" s="6">
        <v>3856919</v>
      </c>
      <c r="C33" s="6">
        <v>4259176</v>
      </c>
      <c r="D33" s="6">
        <v>4683090</v>
      </c>
      <c r="E33" s="6"/>
      <c r="F33" s="19">
        <f t="shared" si="5"/>
        <v>9.9529580369536269E-2</v>
      </c>
      <c r="H33" s="17">
        <f t="shared" si="6"/>
        <v>7.9366985916457508E-2</v>
      </c>
      <c r="I33" s="17">
        <f t="shared" si="7"/>
        <v>7.9976463593303876E-2</v>
      </c>
      <c r="J33" s="17">
        <f t="shared" si="8"/>
        <v>7.8471671332706217E-2</v>
      </c>
      <c r="L33" s="17">
        <f>B33/'1'!C33</f>
        <v>0.17260646153350434</v>
      </c>
      <c r="M33" s="17">
        <f>C33/'1'!D33</f>
        <v>0.1757364855500364</v>
      </c>
      <c r="N33" s="17">
        <f>D33/'1'!E33</f>
        <v>0.18010538673975249</v>
      </c>
    </row>
    <row r="34" spans="1:14" ht="20.100000000000001" customHeight="1">
      <c r="A34" s="130" t="s">
        <v>6</v>
      </c>
      <c r="B34" s="6">
        <v>1483568</v>
      </c>
      <c r="C34" s="6">
        <v>1698661</v>
      </c>
      <c r="D34" s="6">
        <v>1958646</v>
      </c>
      <c r="E34" s="6"/>
      <c r="F34" s="19">
        <f t="shared" si="5"/>
        <v>0.153052904611338</v>
      </c>
      <c r="H34" s="17">
        <f t="shared" si="6"/>
        <v>3.0528595638670927E-2</v>
      </c>
      <c r="I34" s="17">
        <f t="shared" si="7"/>
        <v>3.1896521680218226E-2</v>
      </c>
      <c r="J34" s="17">
        <f t="shared" si="8"/>
        <v>3.2819831600315111E-2</v>
      </c>
      <c r="L34" s="17">
        <f>B34/'1'!C34</f>
        <v>0.16143857100495937</v>
      </c>
      <c r="M34" s="17">
        <f>C34/'1'!D34</f>
        <v>0.17051480652996259</v>
      </c>
      <c r="N34" s="17">
        <f>D34/'1'!E34</f>
        <v>0.17844283358305268</v>
      </c>
    </row>
    <row r="35" spans="1:14" ht="20.100000000000001" customHeight="1">
      <c r="A35" s="130" t="s">
        <v>7</v>
      </c>
      <c r="B35" s="6">
        <v>1988373</v>
      </c>
      <c r="C35" s="6">
        <v>2297144</v>
      </c>
      <c r="D35" s="6">
        <v>2721857</v>
      </c>
      <c r="E35" s="6"/>
      <c r="F35" s="19">
        <f t="shared" si="5"/>
        <v>0.18488740801621492</v>
      </c>
      <c r="H35" s="17">
        <f t="shared" si="6"/>
        <v>4.0916382192020199E-2</v>
      </c>
      <c r="I35" s="17">
        <f t="shared" si="7"/>
        <v>4.3134506177856101E-2</v>
      </c>
      <c r="J35" s="17">
        <f t="shared" si="8"/>
        <v>4.5608490957599737E-2</v>
      </c>
      <c r="L35" s="17">
        <f>B35/'1'!C35</f>
        <v>0.15860374799369598</v>
      </c>
      <c r="M35" s="17">
        <f>C35/'1'!D35</f>
        <v>0.16913073796384806</v>
      </c>
      <c r="N35" s="17">
        <f>D35/'1'!E35</f>
        <v>0.17177020961862738</v>
      </c>
    </row>
    <row r="36" spans="1:14" ht="20.100000000000001" customHeight="1">
      <c r="A36" s="130" t="s">
        <v>8</v>
      </c>
      <c r="B36" s="6">
        <v>2044823</v>
      </c>
      <c r="C36" s="6">
        <v>2192927</v>
      </c>
      <c r="D36" s="6">
        <v>2680784</v>
      </c>
      <c r="E36" s="6"/>
      <c r="F36" s="19">
        <f t="shared" si="5"/>
        <v>0.22246841778134885</v>
      </c>
      <c r="H36" s="17">
        <f t="shared" si="6"/>
        <v>4.207800014536172E-2</v>
      </c>
      <c r="I36" s="17">
        <f t="shared" si="7"/>
        <v>4.1177576690484982E-2</v>
      </c>
      <c r="J36" s="17">
        <f t="shared" si="8"/>
        <v>4.4920255848590891E-2</v>
      </c>
      <c r="L36" s="17">
        <f>B36/'1'!C36</f>
        <v>0.12388343044433775</v>
      </c>
      <c r="M36" s="17">
        <f>C36/'1'!D36</f>
        <v>0.13216270523945239</v>
      </c>
      <c r="N36" s="17">
        <f>D36/'1'!E36</f>
        <v>0.13395595976660105</v>
      </c>
    </row>
    <row r="37" spans="1:14" ht="20.100000000000001" customHeight="1">
      <c r="A37" s="130" t="s">
        <v>9</v>
      </c>
      <c r="B37" s="6">
        <v>1444348</v>
      </c>
      <c r="C37" s="6">
        <v>1676638</v>
      </c>
      <c r="D37" s="6">
        <v>1979516</v>
      </c>
      <c r="E37" s="6"/>
      <c r="F37" s="19">
        <f t="shared" si="5"/>
        <v>0.18064603092617487</v>
      </c>
      <c r="H37" s="17">
        <f t="shared" si="6"/>
        <v>2.9721533528306809E-2</v>
      </c>
      <c r="I37" s="17">
        <f t="shared" si="7"/>
        <v>3.1482985902942219E-2</v>
      </c>
      <c r="J37" s="17">
        <f t="shared" si="8"/>
        <v>3.3169537410093181E-2</v>
      </c>
      <c r="L37" s="17">
        <f>B37/'1'!C37</f>
        <v>0.17960323217873628</v>
      </c>
      <c r="M37" s="17">
        <f>C37/'1'!D37</f>
        <v>0.17949695742102356</v>
      </c>
      <c r="N37" s="17">
        <f>D37/'1'!E37</f>
        <v>0.18330577981278423</v>
      </c>
    </row>
    <row r="38" spans="1:14" ht="20.100000000000001" customHeight="1">
      <c r="A38" s="130" t="s">
        <v>10</v>
      </c>
      <c r="B38" s="6">
        <v>1202315</v>
      </c>
      <c r="C38" s="6">
        <v>1317729</v>
      </c>
      <c r="D38" s="6">
        <v>1497043</v>
      </c>
      <c r="E38" s="6"/>
      <c r="F38" s="19">
        <f t="shared" si="5"/>
        <v>0.13607805550306626</v>
      </c>
      <c r="H38" s="17">
        <f t="shared" si="6"/>
        <v>2.4741021958756614E-2</v>
      </c>
      <c r="I38" s="17">
        <f t="shared" si="7"/>
        <v>2.4743590167286045E-2</v>
      </c>
      <c r="J38" s="17">
        <f t="shared" si="8"/>
        <v>2.5085032802471981E-2</v>
      </c>
      <c r="L38" s="17">
        <f>B38/'1'!C38</f>
        <v>0.11500493951674615</v>
      </c>
      <c r="M38" s="17">
        <f>C38/'1'!D38</f>
        <v>0.11380983802514004</v>
      </c>
      <c r="N38" s="17">
        <f>D38/'1'!E38</f>
        <v>0.1152002830598194</v>
      </c>
    </row>
    <row r="39" spans="1:14" ht="20.100000000000001" customHeight="1">
      <c r="A39" s="130" t="s">
        <v>11</v>
      </c>
      <c r="B39" s="6">
        <v>6381755</v>
      </c>
      <c r="C39" s="6">
        <v>7119299</v>
      </c>
      <c r="D39" s="6">
        <v>7912554</v>
      </c>
      <c r="E39" s="6"/>
      <c r="F39" s="19">
        <f t="shared" si="5"/>
        <v>0.11142318927748364</v>
      </c>
      <c r="H39" s="17">
        <f t="shared" si="6"/>
        <v>0.13132260729542991</v>
      </c>
      <c r="I39" s="17">
        <f t="shared" si="7"/>
        <v>0.13368227969056565</v>
      </c>
      <c r="J39" s="17">
        <f t="shared" si="8"/>
        <v>0.13258582194454729</v>
      </c>
      <c r="L39" s="17">
        <f>B39/'1'!C39</f>
        <v>0.25658808773623082</v>
      </c>
      <c r="M39" s="17">
        <f>C39/'1'!D39</f>
        <v>0.25729670619113937</v>
      </c>
      <c r="N39" s="17">
        <f>D39/'1'!E39</f>
        <v>0.25701112635392781</v>
      </c>
    </row>
    <row r="40" spans="1:14" ht="20.100000000000001" customHeight="1">
      <c r="A40" s="130" t="s">
        <v>12</v>
      </c>
      <c r="B40" s="6">
        <v>4971509</v>
      </c>
      <c r="C40" s="6">
        <v>5092722</v>
      </c>
      <c r="D40" s="6">
        <v>5618333</v>
      </c>
      <c r="E40" s="6"/>
      <c r="F40" s="19">
        <f t="shared" si="5"/>
        <v>0.10320826465689664</v>
      </c>
      <c r="H40" s="17">
        <f t="shared" si="6"/>
        <v>0.10230281859342696</v>
      </c>
      <c r="I40" s="17">
        <f t="shared" si="7"/>
        <v>9.5628331776807921E-2</v>
      </c>
      <c r="J40" s="17">
        <f t="shared" si="8"/>
        <v>9.4142965566260173E-2</v>
      </c>
      <c r="L40" s="17">
        <f>B40/'1'!C40</f>
        <v>0.15285360703267364</v>
      </c>
      <c r="M40" s="17">
        <f>C40/'1'!D40</f>
        <v>0.16404017873463908</v>
      </c>
      <c r="N40" s="17">
        <f>D40/'1'!E40</f>
        <v>0.16134735377305282</v>
      </c>
    </row>
    <row r="41" spans="1:14" ht="20.100000000000001" customHeight="1">
      <c r="A41" s="132" t="s">
        <v>13</v>
      </c>
      <c r="B41" s="9">
        <f>SUM(B28:B40)</f>
        <v>48596012</v>
      </c>
      <c r="C41" s="9">
        <f t="shared" ref="C41:D41" si="9">SUM(C28:C40)</f>
        <v>53255368</v>
      </c>
      <c r="D41" s="9">
        <f t="shared" si="9"/>
        <v>59678734</v>
      </c>
      <c r="E41" s="6"/>
      <c r="F41" s="18">
        <f t="shared" si="5"/>
        <v>0.12061443270845486</v>
      </c>
      <c r="H41" s="13">
        <f>SUM(H28:H40)</f>
        <v>0.99999999999999989</v>
      </c>
      <c r="I41" s="13">
        <f>SUM(I28:I40)</f>
        <v>1</v>
      </c>
      <c r="J41" s="13">
        <f>SUM(J28:J40)</f>
        <v>1.0000000000000002</v>
      </c>
      <c r="L41" s="13">
        <f>B41/'1'!C41</f>
        <v>0.15698741673932481</v>
      </c>
      <c r="M41" s="13">
        <f>C41/'1'!D41</f>
        <v>0.1618001563825455</v>
      </c>
      <c r="N41" s="13">
        <f>D41/'1'!E41</f>
        <v>0.16344125836685752</v>
      </c>
    </row>
    <row r="42" spans="1:14" ht="22.5" customHeight="1">
      <c r="A42" s="20" t="s">
        <v>23</v>
      </c>
    </row>
    <row r="44" spans="1:14">
      <c r="A44" t="s">
        <v>18</v>
      </c>
    </row>
    <row r="46" spans="1:14" ht="20.100000000000001" customHeight="1">
      <c r="A46" s="131" t="s">
        <v>16</v>
      </c>
      <c r="B46" s="125" t="s">
        <v>46</v>
      </c>
      <c r="C46" s="125"/>
      <c r="D46" s="125"/>
      <c r="E46" s="4"/>
      <c r="F46" s="69" t="s">
        <v>94</v>
      </c>
    </row>
    <row r="47" spans="1:14" ht="20.100000000000001" customHeight="1">
      <c r="A47" s="131"/>
      <c r="B47" s="64">
        <v>2019</v>
      </c>
      <c r="C47" s="30">
        <v>2020</v>
      </c>
      <c r="D47" s="22">
        <v>2021</v>
      </c>
      <c r="E47" s="11"/>
      <c r="F47" s="70"/>
    </row>
    <row r="48" spans="1:14" ht="20.100000000000001" customHeight="1">
      <c r="A48" s="130" t="s">
        <v>0</v>
      </c>
      <c r="B48" s="133">
        <f t="shared" ref="B48:D61" si="10">B28/B8</f>
        <v>3.6021801784711025</v>
      </c>
      <c r="C48" s="133">
        <f t="shared" ref="C48:D48" si="11">C28/C8</f>
        <v>3.5675695089564763</v>
      </c>
      <c r="D48" s="133">
        <f t="shared" si="11"/>
        <v>3.6822782433447339</v>
      </c>
      <c r="E48" s="14"/>
      <c r="F48" s="19">
        <f>(D48-C48)/C48</f>
        <v>3.2153188354222199E-2</v>
      </c>
    </row>
    <row r="49" spans="1:6" ht="20.100000000000001" customHeight="1">
      <c r="A49" s="130" t="s">
        <v>1</v>
      </c>
      <c r="B49" s="133">
        <f t="shared" si="10"/>
        <v>3.1239760015949609</v>
      </c>
      <c r="C49" s="133">
        <f t="shared" ref="C49:D49" si="12">C29/C9</f>
        <v>3.1836978289577678</v>
      </c>
      <c r="D49" s="133">
        <f t="shared" si="12"/>
        <v>3.36410898494593</v>
      </c>
      <c r="E49" s="14"/>
      <c r="F49" s="19">
        <f t="shared" ref="F49:F61" si="13">(D49-C49)/C49</f>
        <v>5.6667173105188387E-2</v>
      </c>
    </row>
    <row r="50" spans="1:6" ht="20.100000000000001" customHeight="1">
      <c r="A50" s="130" t="s">
        <v>2</v>
      </c>
      <c r="B50" s="133">
        <f t="shared" si="10"/>
        <v>3.0750218736628327</v>
      </c>
      <c r="C50" s="133">
        <f t="shared" ref="C50:D50" si="14">C30/C10</f>
        <v>3.0388644466216896</v>
      </c>
      <c r="D50" s="133">
        <f t="shared" si="14"/>
        <v>3.1441785757579841</v>
      </c>
      <c r="E50" s="14"/>
      <c r="F50" s="19">
        <f t="shared" si="13"/>
        <v>3.4655750852385779E-2</v>
      </c>
    </row>
    <row r="51" spans="1:6" ht="20.100000000000001" customHeight="1">
      <c r="A51" s="130" t="s">
        <v>3</v>
      </c>
      <c r="B51" s="133">
        <f t="shared" si="10"/>
        <v>2.7588062361514116</v>
      </c>
      <c r="C51" s="133">
        <f t="shared" ref="C51:D51" si="15">C31/C11</f>
        <v>2.8048620489106644</v>
      </c>
      <c r="D51" s="133">
        <f t="shared" si="15"/>
        <v>2.9834918323484567</v>
      </c>
      <c r="E51" s="14"/>
      <c r="F51" s="19">
        <f t="shared" si="13"/>
        <v>6.3685764334530284E-2</v>
      </c>
    </row>
    <row r="52" spans="1:6" ht="20.100000000000001" customHeight="1">
      <c r="A52" s="130" t="s">
        <v>4</v>
      </c>
      <c r="B52" s="133">
        <f t="shared" si="10"/>
        <v>2.8546652964257202</v>
      </c>
      <c r="C52" s="133">
        <f t="shared" ref="C52:D52" si="16">C32/C12</f>
        <v>2.9282310524024657</v>
      </c>
      <c r="D52" s="133">
        <f t="shared" si="16"/>
        <v>3.0900054592962927</v>
      </c>
      <c r="E52" s="14"/>
      <c r="F52" s="19">
        <f t="shared" si="13"/>
        <v>5.5246462454217611E-2</v>
      </c>
    </row>
    <row r="53" spans="1:6" ht="20.100000000000001" customHeight="1">
      <c r="A53" s="130" t="s">
        <v>5</v>
      </c>
      <c r="B53" s="133">
        <f t="shared" si="10"/>
        <v>2.5700474239347941</v>
      </c>
      <c r="C53" s="133">
        <f t="shared" ref="C53:D53" si="17">C33/C13</f>
        <v>2.6149084758457888</v>
      </c>
      <c r="D53" s="133">
        <f t="shared" si="17"/>
        <v>2.8005779257941845</v>
      </c>
      <c r="E53" s="14"/>
      <c r="F53" s="19">
        <f t="shared" si="13"/>
        <v>7.1004186824680807E-2</v>
      </c>
    </row>
    <row r="54" spans="1:6" ht="20.100000000000001" customHeight="1">
      <c r="A54" s="130" t="s">
        <v>6</v>
      </c>
      <c r="B54" s="133">
        <f t="shared" si="10"/>
        <v>2.9247043887283293</v>
      </c>
      <c r="C54" s="133">
        <f t="shared" ref="C54:D54" si="18">C34/C14</f>
        <v>2.9141850833942362</v>
      </c>
      <c r="D54" s="133">
        <f t="shared" si="18"/>
        <v>3.0575656816372407</v>
      </c>
      <c r="E54" s="14"/>
      <c r="F54" s="19">
        <f t="shared" si="13"/>
        <v>4.9200923805431389E-2</v>
      </c>
    </row>
    <row r="55" spans="1:6" ht="20.100000000000001" customHeight="1">
      <c r="A55" s="130" t="s">
        <v>7</v>
      </c>
      <c r="B55" s="133">
        <f t="shared" si="10"/>
        <v>2.8852501120944467</v>
      </c>
      <c r="C55" s="133">
        <f t="shared" ref="C55:D55" si="19">C35/C15</f>
        <v>2.9245061306384241</v>
      </c>
      <c r="D55" s="133">
        <f t="shared" si="19"/>
        <v>3.111575623719637</v>
      </c>
      <c r="E55" s="14"/>
      <c r="F55" s="19">
        <f t="shared" si="13"/>
        <v>6.3966182570585117E-2</v>
      </c>
    </row>
    <row r="56" spans="1:6" ht="20.100000000000001" customHeight="1">
      <c r="A56" s="130" t="s">
        <v>8</v>
      </c>
      <c r="B56" s="133">
        <f t="shared" si="10"/>
        <v>2.7811034524029727</v>
      </c>
      <c r="C56" s="133">
        <f t="shared" ref="C56:D56" si="20">C36/C16</f>
        <v>2.7564536220352682</v>
      </c>
      <c r="D56" s="133">
        <f t="shared" si="20"/>
        <v>2.9662827855429366</v>
      </c>
      <c r="E56" s="14"/>
      <c r="F56" s="19">
        <f t="shared" si="13"/>
        <v>7.6122871007253831E-2</v>
      </c>
    </row>
    <row r="57" spans="1:6" ht="20.100000000000001" customHeight="1">
      <c r="A57" s="130" t="s">
        <v>9</v>
      </c>
      <c r="B57" s="133">
        <f t="shared" si="10"/>
        <v>2.7146132796054609</v>
      </c>
      <c r="C57" s="133">
        <f t="shared" ref="C57:D57" si="21">C37/C17</f>
        <v>2.7937354826024507</v>
      </c>
      <c r="D57" s="133">
        <f t="shared" si="21"/>
        <v>2.9608474282192878</v>
      </c>
      <c r="E57" s="14"/>
      <c r="F57" s="19">
        <f t="shared" si="13"/>
        <v>5.9816667203284088E-2</v>
      </c>
    </row>
    <row r="58" spans="1:6" ht="20.100000000000001" customHeight="1">
      <c r="A58" s="130" t="s">
        <v>10</v>
      </c>
      <c r="B58" s="133">
        <f t="shared" si="10"/>
        <v>2.6786864062204101</v>
      </c>
      <c r="C58" s="133">
        <f t="shared" ref="C58:D58" si="22">C38/C18</f>
        <v>2.7413794179507822</v>
      </c>
      <c r="D58" s="133">
        <f t="shared" si="22"/>
        <v>2.9216752017986227</v>
      </c>
      <c r="E58" s="14"/>
      <c r="F58" s="19">
        <f t="shared" si="13"/>
        <v>6.576827077173214E-2</v>
      </c>
    </row>
    <row r="59" spans="1:6" ht="20.100000000000001" customHeight="1">
      <c r="A59" s="130" t="s">
        <v>11</v>
      </c>
      <c r="B59" s="133">
        <f t="shared" si="10"/>
        <v>3.2297311659260908</v>
      </c>
      <c r="C59" s="133">
        <f t="shared" ref="C59:D59" si="23">C39/C19</f>
        <v>3.2805954867095153</v>
      </c>
      <c r="D59" s="133">
        <f t="shared" si="23"/>
        <v>3.4931931209398117</v>
      </c>
      <c r="E59" s="14"/>
      <c r="F59" s="19">
        <f t="shared" si="13"/>
        <v>6.480458657325501E-2</v>
      </c>
    </row>
    <row r="60" spans="1:6" ht="20.100000000000001" customHeight="1">
      <c r="A60" s="130" t="s">
        <v>12</v>
      </c>
      <c r="B60" s="133">
        <f t="shared" si="10"/>
        <v>3.2800042488563057</v>
      </c>
      <c r="C60" s="133">
        <f t="shared" ref="C60:D60" si="24">C40/C20</f>
        <v>3.2889202608030752</v>
      </c>
      <c r="D60" s="133">
        <f t="shared" si="24"/>
        <v>3.4644242354731576</v>
      </c>
      <c r="E60" s="14"/>
      <c r="F60" s="19">
        <f t="shared" si="13"/>
        <v>5.3362185992076483E-2</v>
      </c>
    </row>
    <row r="61" spans="1:6" ht="20.100000000000001" customHeight="1">
      <c r="A61" s="132" t="s">
        <v>13</v>
      </c>
      <c r="B61" s="134">
        <f t="shared" si="10"/>
        <v>3.0098826396285179</v>
      </c>
      <c r="C61" s="134">
        <f t="shared" ref="C61:D61" si="25">C41/C21</f>
        <v>3.0426184746197209</v>
      </c>
      <c r="D61" s="134">
        <f t="shared" si="25"/>
        <v>3.2148824417851789</v>
      </c>
      <c r="E61" s="14"/>
      <c r="F61" s="18">
        <f t="shared" si="13"/>
        <v>5.6617012156605757E-2</v>
      </c>
    </row>
  </sheetData>
  <mergeCells count="13">
    <mergeCell ref="H6:J6"/>
    <mergeCell ref="L6:N6"/>
    <mergeCell ref="A26:A27"/>
    <mergeCell ref="B26:D26"/>
    <mergeCell ref="F26:F27"/>
    <mergeCell ref="H26:J26"/>
    <mergeCell ref="L26:N26"/>
    <mergeCell ref="A46:A47"/>
    <mergeCell ref="B46:D46"/>
    <mergeCell ref="F46:F47"/>
    <mergeCell ref="A6:A7"/>
    <mergeCell ref="B6:D6"/>
    <mergeCell ref="F6:F7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3C67993C-FF3C-40B6-BED1-FCD01ED4A1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F48:F60</xm:sqref>
        </x14:conditionalFormatting>
        <x14:conditionalFormatting xmlns:xm="http://schemas.microsoft.com/office/excel/2006/main">
          <x14:cfRule type="iconSet" priority="7" id="{06025D05-C39F-470B-9343-8601A24F57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F8:F20</xm:sqref>
        </x14:conditionalFormatting>
        <x14:conditionalFormatting xmlns:xm="http://schemas.microsoft.com/office/excel/2006/main">
          <x14:cfRule type="iconSet" priority="5" id="{7A3009C8-06DC-41E8-A323-987B76DF9E3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F21</xm:sqref>
        </x14:conditionalFormatting>
        <x14:conditionalFormatting xmlns:xm="http://schemas.microsoft.com/office/excel/2006/main">
          <x14:cfRule type="iconSet" priority="4" id="{391B2A56-CF05-4B22-8683-74B793F133B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F28:F40</xm:sqref>
        </x14:conditionalFormatting>
        <x14:conditionalFormatting xmlns:xm="http://schemas.microsoft.com/office/excel/2006/main">
          <x14:cfRule type="iconSet" priority="2" id="{53D73275-5EDE-4C3F-B837-B3A66E2253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F41</xm:sqref>
        </x14:conditionalFormatting>
        <x14:conditionalFormatting xmlns:xm="http://schemas.microsoft.com/office/excel/2006/main">
          <x14:cfRule type="iconSet" priority="1" id="{60799EA6-314C-47EA-8A46-5B51DA8CB8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4084-AB77-4152-8962-C9BD8A8D04DE}">
  <dimension ref="A2:N61"/>
  <sheetViews>
    <sheetView workbookViewId="0">
      <selection activeCell="A6" sqref="A6:N21"/>
    </sheetView>
  </sheetViews>
  <sheetFormatPr defaultRowHeight="15"/>
  <cols>
    <col min="1" max="1" width="45.5703125" bestFit="1" customWidth="1"/>
    <col min="2" max="4" width="10.7109375" customWidth="1"/>
    <col min="5" max="5" width="1.7109375" customWidth="1"/>
    <col min="6" max="6" width="10.7109375" customWidth="1"/>
    <col min="7" max="7" width="1.7109375" customWidth="1"/>
    <col min="11" max="11" width="2" customWidth="1"/>
  </cols>
  <sheetData>
    <row r="2" spans="1:14">
      <c r="A2" s="2" t="s">
        <v>48</v>
      </c>
    </row>
    <row r="4" spans="1:14">
      <c r="A4" s="2" t="s">
        <v>15</v>
      </c>
    </row>
    <row r="5" spans="1:14">
      <c r="A5" s="2"/>
    </row>
    <row r="6" spans="1:14" ht="20.100000000000001" customHeight="1">
      <c r="A6" s="131" t="s">
        <v>16</v>
      </c>
      <c r="B6" s="125" t="s">
        <v>49</v>
      </c>
      <c r="C6" s="125"/>
      <c r="D6" s="125"/>
      <c r="E6" s="4"/>
      <c r="F6" s="69" t="s">
        <v>94</v>
      </c>
      <c r="H6" s="125" t="s">
        <v>19</v>
      </c>
      <c r="I6" s="125"/>
      <c r="J6" s="125"/>
      <c r="L6" s="125" t="s">
        <v>50</v>
      </c>
      <c r="M6" s="125"/>
      <c r="N6" s="125"/>
    </row>
    <row r="7" spans="1:14" ht="20.100000000000001" customHeight="1">
      <c r="A7" s="131"/>
      <c r="B7" s="64">
        <v>2019</v>
      </c>
      <c r="C7" s="30">
        <v>2020</v>
      </c>
      <c r="D7" s="22">
        <v>2021</v>
      </c>
      <c r="E7" s="11"/>
      <c r="F7" s="70"/>
      <c r="H7" s="64">
        <v>2019</v>
      </c>
      <c r="I7" s="30">
        <v>2020</v>
      </c>
      <c r="J7" s="22">
        <v>2021</v>
      </c>
      <c r="L7" s="64">
        <v>2019</v>
      </c>
      <c r="M7" s="30">
        <v>2020</v>
      </c>
      <c r="N7" s="22">
        <v>2021</v>
      </c>
    </row>
    <row r="8" spans="1:14" ht="20.100000000000001" customHeight="1">
      <c r="A8" s="130" t="s">
        <v>0</v>
      </c>
      <c r="B8" s="6">
        <v>2398491</v>
      </c>
      <c r="C8" s="6">
        <v>2338331</v>
      </c>
      <c r="D8" s="6">
        <v>2355462</v>
      </c>
      <c r="E8" s="6"/>
      <c r="F8" s="19">
        <f>(D8-C8)/C8</f>
        <v>7.3261655428594153E-3</v>
      </c>
      <c r="H8" s="17">
        <f>B8/$B$21</f>
        <v>8.0215016514790433E-2</v>
      </c>
      <c r="I8" s="17">
        <f>C8/$C$21</f>
        <v>7.7950153166370051E-2</v>
      </c>
      <c r="J8" s="17">
        <f>D8/$D$21</f>
        <v>7.395043241215446E-2</v>
      </c>
      <c r="L8" s="17">
        <f>B8/'1'!C8</f>
        <v>0.37913343539493016</v>
      </c>
      <c r="M8" s="17">
        <f>C8/'1'!D8</f>
        <v>0.36374560763129193</v>
      </c>
      <c r="N8" s="17">
        <f>D8/'1'!E8</f>
        <v>0.36289838388597334</v>
      </c>
    </row>
    <row r="9" spans="1:14" ht="20.100000000000001" customHeight="1">
      <c r="A9" s="130" t="s">
        <v>1</v>
      </c>
      <c r="B9" s="6">
        <v>5110786</v>
      </c>
      <c r="C9" s="6">
        <v>5326310</v>
      </c>
      <c r="D9" s="6">
        <v>5660940</v>
      </c>
      <c r="E9" s="6"/>
      <c r="F9" s="19">
        <f t="shared" ref="F9:F21" si="0">(D9-C9)/C9</f>
        <v>6.2825858802810955E-2</v>
      </c>
      <c r="H9" s="17">
        <f t="shared" ref="H9:H20" si="1">B9/$B$21</f>
        <v>0.17092487876483997</v>
      </c>
      <c r="I9" s="17">
        <f t="shared" ref="I9:I20" si="2">C9/$C$21</f>
        <v>0.17755684730329815</v>
      </c>
      <c r="J9" s="17">
        <f t="shared" ref="J9:J20" si="3">D9/$D$21</f>
        <v>0.17772690065017466</v>
      </c>
      <c r="L9" s="17">
        <f>B9/'1'!C9</f>
        <v>0.40168862475657757</v>
      </c>
      <c r="M9" s="17">
        <f>C9/'1'!D9</f>
        <v>0.38499931620699296</v>
      </c>
      <c r="N9" s="17">
        <f>D9/'1'!E9</f>
        <v>0.38907865733518637</v>
      </c>
    </row>
    <row r="10" spans="1:14" ht="20.100000000000001" customHeight="1">
      <c r="A10" s="130" t="s">
        <v>2</v>
      </c>
      <c r="B10" s="6">
        <v>908797</v>
      </c>
      <c r="C10" s="6">
        <v>880046</v>
      </c>
      <c r="D10" s="6">
        <v>914367</v>
      </c>
      <c r="E10" s="6"/>
      <c r="F10" s="19">
        <f t="shared" si="0"/>
        <v>3.899909777443452E-2</v>
      </c>
      <c r="H10" s="17">
        <f t="shared" si="1"/>
        <v>3.0393762729813038E-2</v>
      </c>
      <c r="I10" s="17">
        <f t="shared" si="2"/>
        <v>2.933704445326658E-2</v>
      </c>
      <c r="J10" s="17">
        <f t="shared" si="3"/>
        <v>2.8706824832412683E-2</v>
      </c>
      <c r="L10" s="17">
        <f>B10/'1'!C10</f>
        <v>0.32898272038620846</v>
      </c>
      <c r="M10" s="17">
        <f>C10/'1'!D10</f>
        <v>0.30129522786999519</v>
      </c>
      <c r="N10" s="17">
        <f>D10/'1'!E10</f>
        <v>0.29108241425031001</v>
      </c>
    </row>
    <row r="11" spans="1:14" ht="20.100000000000001" customHeight="1">
      <c r="A11" s="130" t="s">
        <v>3</v>
      </c>
      <c r="B11" s="6">
        <v>4212595</v>
      </c>
      <c r="C11" s="6">
        <v>4168048</v>
      </c>
      <c r="D11" s="6">
        <v>4288248</v>
      </c>
      <c r="E11" s="6"/>
      <c r="F11" s="19">
        <f t="shared" si="0"/>
        <v>2.8838439480543411E-2</v>
      </c>
      <c r="H11" s="17">
        <f t="shared" si="1"/>
        <v>0.14088582258391782</v>
      </c>
      <c r="I11" s="17">
        <f t="shared" si="2"/>
        <v>0.13894524770222111</v>
      </c>
      <c r="J11" s="17">
        <f t="shared" si="3"/>
        <v>0.1346308256684067</v>
      </c>
      <c r="L11" s="17">
        <f>B11/'1'!C11</f>
        <v>0.31087667459122947</v>
      </c>
      <c r="M11" s="17">
        <f>C11/'1'!D11</f>
        <v>0.29015909069866341</v>
      </c>
      <c r="N11" s="17">
        <f>D11/'1'!E11</f>
        <v>0.28469121685444487</v>
      </c>
    </row>
    <row r="12" spans="1:14" ht="20.100000000000001" customHeight="1">
      <c r="A12" s="130" t="s">
        <v>4</v>
      </c>
      <c r="B12" s="6">
        <v>3170752</v>
      </c>
      <c r="C12" s="6">
        <v>3078736</v>
      </c>
      <c r="D12" s="6">
        <v>3185651</v>
      </c>
      <c r="E12" s="6"/>
      <c r="F12" s="19">
        <f t="shared" si="0"/>
        <v>3.4726913902328745E-2</v>
      </c>
      <c r="H12" s="17">
        <f t="shared" si="1"/>
        <v>0.106042475891844</v>
      </c>
      <c r="I12" s="17">
        <f t="shared" si="2"/>
        <v>0.10263215206008793</v>
      </c>
      <c r="J12" s="17">
        <f t="shared" si="3"/>
        <v>0.10001446381398311</v>
      </c>
      <c r="L12" s="17">
        <f>B12/'1'!C12</f>
        <v>0.28777496071260505</v>
      </c>
      <c r="M12" s="17">
        <f>C12/'1'!D12</f>
        <v>0.27677462222058807</v>
      </c>
      <c r="N12" s="17">
        <f>D12/'1'!E12</f>
        <v>0.27707225524472789</v>
      </c>
    </row>
    <row r="13" spans="1:14" ht="20.100000000000001" customHeight="1">
      <c r="A13" s="130" t="s">
        <v>5</v>
      </c>
      <c r="B13" s="6">
        <v>2163720</v>
      </c>
      <c r="C13" s="6">
        <v>2152502</v>
      </c>
      <c r="D13" s="6">
        <v>2237883</v>
      </c>
      <c r="E13" s="6"/>
      <c r="F13" s="19">
        <f t="shared" si="0"/>
        <v>3.9665932946868342E-2</v>
      </c>
      <c r="H13" s="17">
        <f t="shared" si="1"/>
        <v>7.2363346593079719E-2</v>
      </c>
      <c r="I13" s="17">
        <f t="shared" si="2"/>
        <v>7.1755393308696611E-2</v>
      </c>
      <c r="J13" s="17">
        <f t="shared" si="3"/>
        <v>7.0259004618970486E-2</v>
      </c>
      <c r="L13" s="17">
        <f>B13/'1'!C13</f>
        <v>0.29659010206679048</v>
      </c>
      <c r="M13" s="17">
        <f>C13/'1'!D13</f>
        <v>0.27892414812238547</v>
      </c>
      <c r="N13" s="17">
        <f>D13/'1'!E13</f>
        <v>0.28588194400176697</v>
      </c>
    </row>
    <row r="14" spans="1:14" ht="20.100000000000001" customHeight="1">
      <c r="A14" s="130" t="s">
        <v>6</v>
      </c>
      <c r="B14" s="6">
        <v>831356</v>
      </c>
      <c r="C14" s="6">
        <v>852036</v>
      </c>
      <c r="D14" s="6">
        <v>907542</v>
      </c>
      <c r="E14" s="6"/>
      <c r="F14" s="19">
        <f t="shared" si="0"/>
        <v>6.5145134712617778E-2</v>
      </c>
      <c r="H14" s="17">
        <f t="shared" si="1"/>
        <v>2.7803829686944882E-2</v>
      </c>
      <c r="I14" s="17">
        <f t="shared" si="2"/>
        <v>2.840330847226559E-2</v>
      </c>
      <c r="J14" s="17">
        <f t="shared" si="3"/>
        <v>2.8492551920681161E-2</v>
      </c>
      <c r="L14" s="17">
        <f>B14/'1'!C14</f>
        <v>0.33384385689170665</v>
      </c>
      <c r="M14" s="17">
        <f>C14/'1'!D14</f>
        <v>0.32501044223584002</v>
      </c>
      <c r="N14" s="17">
        <f>D14/'1'!E14</f>
        <v>0.33104319193306053</v>
      </c>
    </row>
    <row r="15" spans="1:14" ht="20.100000000000001" customHeight="1">
      <c r="A15" s="130" t="s">
        <v>7</v>
      </c>
      <c r="B15" s="6">
        <v>1282632</v>
      </c>
      <c r="C15" s="6">
        <v>1290641</v>
      </c>
      <c r="D15" s="6">
        <v>1456270</v>
      </c>
      <c r="E15" s="6"/>
      <c r="F15" s="19">
        <f t="shared" si="0"/>
        <v>0.12833080616530856</v>
      </c>
      <c r="H15" s="17">
        <f t="shared" si="1"/>
        <v>4.2896282313504071E-2</v>
      </c>
      <c r="I15" s="17">
        <f t="shared" si="2"/>
        <v>4.3024560523209507E-2</v>
      </c>
      <c r="J15" s="17">
        <f t="shared" si="3"/>
        <v>4.572003123329868E-2</v>
      </c>
      <c r="L15" s="17">
        <f>B15/'1'!C15</f>
        <v>0.3827673634653399</v>
      </c>
      <c r="M15" s="17">
        <f>C15/'1'!D15</f>
        <v>0.3593656809715986</v>
      </c>
      <c r="N15" s="17">
        <f>D15/'1'!E15</f>
        <v>0.36844154592280909</v>
      </c>
    </row>
    <row r="16" spans="1:14" ht="20.100000000000001" customHeight="1">
      <c r="A16" s="130" t="s">
        <v>8</v>
      </c>
      <c r="B16" s="6">
        <v>1343174</v>
      </c>
      <c r="C16" s="6">
        <v>1268802</v>
      </c>
      <c r="D16" s="6">
        <v>1525438</v>
      </c>
      <c r="E16" s="6"/>
      <c r="F16" s="19">
        <f t="shared" si="0"/>
        <v>0.20226638987012946</v>
      </c>
      <c r="H16" s="17">
        <f t="shared" si="1"/>
        <v>4.4921046021117912E-2</v>
      </c>
      <c r="I16" s="17">
        <f t="shared" si="2"/>
        <v>4.2296539813138793E-2</v>
      </c>
      <c r="J16" s="17">
        <f t="shared" si="3"/>
        <v>4.7891581234565481E-2</v>
      </c>
      <c r="L16" s="17">
        <f>B16/'1'!C16</f>
        <v>0.28591760423997281</v>
      </c>
      <c r="M16" s="17">
        <f>C16/'1'!D16</f>
        <v>0.27663013227338462</v>
      </c>
      <c r="N16" s="17">
        <f>D16/'1'!E16</f>
        <v>0.29124718430519592</v>
      </c>
    </row>
    <row r="17" spans="1:14" ht="20.100000000000001" customHeight="1">
      <c r="A17" s="130" t="s">
        <v>9</v>
      </c>
      <c r="B17" s="6">
        <v>838467</v>
      </c>
      <c r="C17" s="6">
        <v>908431</v>
      </c>
      <c r="D17" s="6">
        <v>1024112</v>
      </c>
      <c r="E17" s="6"/>
      <c r="F17" s="19">
        <f t="shared" si="0"/>
        <v>0.12734153722186936</v>
      </c>
      <c r="H17" s="17">
        <f t="shared" si="1"/>
        <v>2.8041649625579913E-2</v>
      </c>
      <c r="I17" s="17">
        <f t="shared" si="2"/>
        <v>3.0283281362253126E-2</v>
      </c>
      <c r="J17" s="17">
        <f t="shared" si="3"/>
        <v>3.215230185775713E-2</v>
      </c>
      <c r="L17" s="17">
        <f>B17/'1'!C17</f>
        <v>0.36724533260333975</v>
      </c>
      <c r="M17" s="17">
        <f>C17/'1'!D17</f>
        <v>0.35473253439234015</v>
      </c>
      <c r="N17" s="17">
        <f>D17/'1'!E17</f>
        <v>0.36348187492125122</v>
      </c>
    </row>
    <row r="18" spans="1:14" ht="20.100000000000001" customHeight="1">
      <c r="A18" s="130" t="s">
        <v>10</v>
      </c>
      <c r="B18" s="6">
        <v>1952176</v>
      </c>
      <c r="C18" s="6">
        <v>2066318</v>
      </c>
      <c r="D18" s="6">
        <v>2231172</v>
      </c>
      <c r="E18" s="6"/>
      <c r="F18" s="19">
        <f t="shared" si="0"/>
        <v>7.9781524431379869E-2</v>
      </c>
      <c r="H18" s="17">
        <f t="shared" si="1"/>
        <v>6.5288479331286856E-2</v>
      </c>
      <c r="I18" s="17">
        <f t="shared" si="2"/>
        <v>6.8882380035344623E-2</v>
      </c>
      <c r="J18" s="17">
        <f t="shared" si="3"/>
        <v>7.0048310771259101E-2</v>
      </c>
      <c r="L18" s="17">
        <f>B18/'1'!C18</f>
        <v>0.6766301173771162</v>
      </c>
      <c r="M18" s="17">
        <f>C18/'1'!D18</f>
        <v>0.66834146799020611</v>
      </c>
      <c r="N18" s="17">
        <f>D18/'1'!E18</f>
        <v>0.6731210103458356</v>
      </c>
    </row>
    <row r="19" spans="1:14" ht="20.100000000000001" customHeight="1">
      <c r="A19" s="130" t="s">
        <v>11</v>
      </c>
      <c r="B19" s="6">
        <v>2559173</v>
      </c>
      <c r="C19" s="6">
        <v>2669696</v>
      </c>
      <c r="D19" s="6">
        <v>2896536</v>
      </c>
      <c r="E19" s="6"/>
      <c r="F19" s="19">
        <f t="shared" si="0"/>
        <v>8.4968475811478164E-2</v>
      </c>
      <c r="H19" s="17">
        <f t="shared" si="1"/>
        <v>8.5588857518834049E-2</v>
      </c>
      <c r="I19" s="17">
        <f t="shared" si="2"/>
        <v>8.8996473171525106E-2</v>
      </c>
      <c r="J19" s="17">
        <f t="shared" si="3"/>
        <v>9.0937612110648464E-2</v>
      </c>
      <c r="L19" s="17">
        <f>B19/'1'!C19</f>
        <v>0.39774106429184108</v>
      </c>
      <c r="M19" s="17">
        <f>C19/'1'!D19</f>
        <v>0.38578892341795884</v>
      </c>
      <c r="N19" s="17">
        <f>D19/'1'!E19</f>
        <v>0.39618897343125342</v>
      </c>
    </row>
    <row r="20" spans="1:14" ht="20.100000000000001" customHeight="1">
      <c r="A20" s="130" t="s">
        <v>12</v>
      </c>
      <c r="B20" s="6">
        <v>3128654</v>
      </c>
      <c r="C20" s="6">
        <v>2997876</v>
      </c>
      <c r="D20" s="6">
        <v>3168282</v>
      </c>
      <c r="E20" s="6"/>
      <c r="F20" s="19">
        <f t="shared" si="0"/>
        <v>5.6842244308970752E-2</v>
      </c>
      <c r="H20" s="17">
        <f t="shared" si="1"/>
        <v>0.10463455242444736</v>
      </c>
      <c r="I20" s="17">
        <f t="shared" si="2"/>
        <v>9.9936618628322843E-2</v>
      </c>
      <c r="J20" s="17">
        <f t="shared" si="3"/>
        <v>9.9469158875687899E-2</v>
      </c>
      <c r="L20" s="17">
        <f>B20/'1'!C20</f>
        <v>0.41943424677955776</v>
      </c>
      <c r="M20" s="17">
        <f>C20/'1'!D20</f>
        <v>0.41756305525612869</v>
      </c>
      <c r="N20" s="17">
        <f>D20/'1'!E20</f>
        <v>0.41394072159594436</v>
      </c>
    </row>
    <row r="21" spans="1:14" ht="20.100000000000001" customHeight="1">
      <c r="A21" s="132" t="s">
        <v>13</v>
      </c>
      <c r="B21" s="9">
        <f>SUM(B8:B20)</f>
        <v>29900773</v>
      </c>
      <c r="C21" s="9">
        <f t="shared" ref="C21:D21" si="4">SUM(C8:C20)</f>
        <v>29997773</v>
      </c>
      <c r="D21" s="9">
        <f t="shared" si="4"/>
        <v>31851903</v>
      </c>
      <c r="E21" s="6"/>
      <c r="F21" s="18">
        <f t="shared" si="0"/>
        <v>6.1808921615614597E-2</v>
      </c>
      <c r="H21" s="13">
        <f>SUM(H8:H20)</f>
        <v>1</v>
      </c>
      <c r="I21" s="13">
        <f>SUM(I8:I20)</f>
        <v>1</v>
      </c>
      <c r="J21" s="13">
        <f>SUM(J8:J20)</f>
        <v>0.99999999999999989</v>
      </c>
      <c r="L21" s="13">
        <f>B21/'1'!C21</f>
        <v>0.35905263325755876</v>
      </c>
      <c r="M21" s="13">
        <f>C21/'1'!D21</f>
        <v>0.3450350815158737</v>
      </c>
      <c r="N21" s="13">
        <f>D21/'1'!E21</f>
        <v>0.34773348682038363</v>
      </c>
    </row>
    <row r="22" spans="1:14" ht="22.5" customHeight="1">
      <c r="A22" s="20" t="s">
        <v>23</v>
      </c>
    </row>
    <row r="23" spans="1:14">
      <c r="A23" s="20"/>
    </row>
    <row r="24" spans="1:14">
      <c r="A24" s="3" t="s">
        <v>17</v>
      </c>
      <c r="D24" s="1"/>
      <c r="E24" s="1"/>
    </row>
    <row r="26" spans="1:14" ht="20.100000000000001" customHeight="1">
      <c r="A26" s="131" t="s">
        <v>16</v>
      </c>
      <c r="B26" s="125" t="s">
        <v>49</v>
      </c>
      <c r="C26" s="125"/>
      <c r="D26" s="125"/>
      <c r="E26" s="4"/>
      <c r="F26" s="69" t="s">
        <v>94</v>
      </c>
      <c r="H26" s="125" t="s">
        <v>19</v>
      </c>
      <c r="I26" s="125"/>
      <c r="J26" s="125"/>
      <c r="L26" s="125" t="s">
        <v>50</v>
      </c>
      <c r="M26" s="125"/>
      <c r="N26" s="125"/>
    </row>
    <row r="27" spans="1:14" ht="20.100000000000001" customHeight="1">
      <c r="A27" s="131"/>
      <c r="B27" s="64">
        <v>2019</v>
      </c>
      <c r="C27" s="30">
        <v>2020</v>
      </c>
      <c r="D27" s="22">
        <v>2021</v>
      </c>
      <c r="E27" s="11"/>
      <c r="F27" s="70"/>
      <c r="H27" s="64">
        <v>2019</v>
      </c>
      <c r="I27" s="30">
        <v>2020</v>
      </c>
      <c r="J27" s="22">
        <v>2021</v>
      </c>
      <c r="L27" s="64">
        <v>2019</v>
      </c>
      <c r="M27" s="30">
        <v>2020</v>
      </c>
      <c r="N27" s="22">
        <v>2021</v>
      </c>
    </row>
    <row r="28" spans="1:14" ht="20.100000000000001" customHeight="1">
      <c r="A28" s="130" t="s">
        <v>0</v>
      </c>
      <c r="B28" s="6">
        <v>11613943</v>
      </c>
      <c r="C28" s="6">
        <v>11261180</v>
      </c>
      <c r="D28" s="6">
        <v>11847773</v>
      </c>
      <c r="E28" s="6"/>
      <c r="F28" s="19">
        <f>(D28-C28)/C28</f>
        <v>5.208983428024417E-2</v>
      </c>
      <c r="H28" s="17">
        <f>B28/$B$41</f>
        <v>9.5980387905641548E-2</v>
      </c>
      <c r="I28" s="17">
        <f>C28/$C$41</f>
        <v>9.1084838432104673E-2</v>
      </c>
      <c r="J28" s="17">
        <f>D28/$D$41</f>
        <v>8.6316823783101071E-2</v>
      </c>
      <c r="L28" s="17">
        <f>B28/'1'!C28</f>
        <v>0.3874624554244176</v>
      </c>
      <c r="M28" s="17">
        <f>C28/'1'!D28</f>
        <v>0.37032550042142309</v>
      </c>
      <c r="N28" s="17">
        <f>D28/'1'!E28</f>
        <v>0.36682354907407017</v>
      </c>
    </row>
    <row r="29" spans="1:14" ht="20.100000000000001" customHeight="1">
      <c r="A29" s="130" t="s">
        <v>1</v>
      </c>
      <c r="B29" s="6">
        <v>21668670</v>
      </c>
      <c r="C29" s="6">
        <v>23042347</v>
      </c>
      <c r="D29" s="6">
        <v>25662617</v>
      </c>
      <c r="E29" s="6"/>
      <c r="F29" s="19">
        <f t="shared" ref="F29:F41" si="5">(D29-C29)/C29</f>
        <v>0.1137154127572161</v>
      </c>
      <c r="H29" s="17">
        <f t="shared" ref="H29:H40" si="6">B29/$B$41</f>
        <v>0.17907504385025291</v>
      </c>
      <c r="I29" s="17">
        <f t="shared" ref="I29:I40" si="7">C29/$C$41</f>
        <v>0.18637553556478911</v>
      </c>
      <c r="J29" s="17">
        <f t="shared" ref="J29:J40" si="8">D29/$D$41</f>
        <v>0.18696472234927305</v>
      </c>
      <c r="L29" s="17">
        <f>B29/'1'!C29</f>
        <v>0.42419286529975125</v>
      </c>
      <c r="M29" s="17">
        <f>C29/'1'!D29</f>
        <v>0.40485393974651063</v>
      </c>
      <c r="N29" s="17">
        <f>D29/'1'!E29</f>
        <v>0.40771565613196703</v>
      </c>
    </row>
    <row r="30" spans="1:14" ht="20.100000000000001" customHeight="1">
      <c r="A30" s="130" t="s">
        <v>2</v>
      </c>
      <c r="B30" s="6">
        <v>3533989</v>
      </c>
      <c r="C30" s="6">
        <v>3467880</v>
      </c>
      <c r="D30" s="6">
        <v>3737649</v>
      </c>
      <c r="E30" s="6"/>
      <c r="F30" s="19">
        <f t="shared" si="5"/>
        <v>7.7790754005328908E-2</v>
      </c>
      <c r="H30" s="17">
        <f t="shared" si="6"/>
        <v>2.9205725830949079E-2</v>
      </c>
      <c r="I30" s="17">
        <f t="shared" si="7"/>
        <v>2.8049572913489276E-2</v>
      </c>
      <c r="J30" s="17">
        <f t="shared" si="8"/>
        <v>2.7230601911100421E-2</v>
      </c>
      <c r="L30" s="17">
        <f>B30/'1'!C30</f>
        <v>0.33061642004918845</v>
      </c>
      <c r="M30" s="17">
        <f>C30/'1'!D30</f>
        <v>0.3060597154817033</v>
      </c>
      <c r="N30" s="17">
        <f>D30/'1'!E30</f>
        <v>0.29765463866008113</v>
      </c>
    </row>
    <row r="31" spans="1:14" ht="20.100000000000001" customHeight="1">
      <c r="A31" s="130" t="s">
        <v>3</v>
      </c>
      <c r="B31" s="6">
        <v>15361906</v>
      </c>
      <c r="C31" s="6">
        <v>15616244</v>
      </c>
      <c r="D31" s="6">
        <v>16806211</v>
      </c>
      <c r="E31" s="6"/>
      <c r="F31" s="19">
        <f t="shared" si="5"/>
        <v>7.6200589591197479E-2</v>
      </c>
      <c r="H31" s="17">
        <f t="shared" si="6"/>
        <v>0.12695444577694262</v>
      </c>
      <c r="I31" s="17">
        <f t="shared" si="7"/>
        <v>0.12631030333023041</v>
      </c>
      <c r="J31" s="17">
        <f t="shared" si="8"/>
        <v>0.12244147092863907</v>
      </c>
      <c r="L31" s="17">
        <f>B31/'1'!C31</f>
        <v>0.33267774064564437</v>
      </c>
      <c r="M31" s="17">
        <f>C31/'1'!D31</f>
        <v>0.3118057047931771</v>
      </c>
      <c r="N31" s="17">
        <f>D31/'1'!E31</f>
        <v>0.3061281659440826</v>
      </c>
    </row>
    <row r="32" spans="1:14" ht="20.100000000000001" customHeight="1">
      <c r="A32" s="130" t="s">
        <v>4</v>
      </c>
      <c r="B32" s="6">
        <v>11865608</v>
      </c>
      <c r="C32" s="6">
        <v>11686221</v>
      </c>
      <c r="D32" s="6">
        <v>12825918</v>
      </c>
      <c r="E32" s="6"/>
      <c r="F32" s="19">
        <f t="shared" si="5"/>
        <v>9.75248542706834E-2</v>
      </c>
      <c r="H32" s="17">
        <f t="shared" si="6"/>
        <v>9.8060207336671409E-2</v>
      </c>
      <c r="I32" s="17">
        <f t="shared" si="7"/>
        <v>9.4522736664085713E-2</v>
      </c>
      <c r="J32" s="17">
        <f t="shared" si="8"/>
        <v>9.3443088744399827E-2</v>
      </c>
      <c r="L32" s="17">
        <f>B32/'1'!C32</f>
        <v>0.33746258488213804</v>
      </c>
      <c r="M32" s="17">
        <f>C32/'1'!D32</f>
        <v>0.32107010317458312</v>
      </c>
      <c r="N32" s="17">
        <f>D32/'1'!E32</f>
        <v>0.31903008463479998</v>
      </c>
    </row>
    <row r="33" spans="1:14" ht="20.100000000000001" customHeight="1">
      <c r="A33" s="130" t="s">
        <v>5</v>
      </c>
      <c r="B33" s="6">
        <v>7755488</v>
      </c>
      <c r="C33" s="6">
        <v>7909393</v>
      </c>
      <c r="D33" s="6">
        <v>8580820</v>
      </c>
      <c r="E33" s="6"/>
      <c r="F33" s="19">
        <f t="shared" si="5"/>
        <v>8.4889826564440538E-2</v>
      </c>
      <c r="H33" s="17">
        <f t="shared" si="6"/>
        <v>6.4093197860325996E-2</v>
      </c>
      <c r="I33" s="17">
        <f t="shared" si="7"/>
        <v>6.3974271213231626E-2</v>
      </c>
      <c r="J33" s="17">
        <f t="shared" si="8"/>
        <v>6.2515472557965898E-2</v>
      </c>
      <c r="L33" s="17">
        <f>B33/'1'!C33</f>
        <v>0.34707686138743243</v>
      </c>
      <c r="M33" s="17">
        <f>C33/'1'!D33</f>
        <v>0.32634691044795028</v>
      </c>
      <c r="N33" s="17">
        <f>D33/'1'!E33</f>
        <v>0.33000687679378421</v>
      </c>
    </row>
    <row r="34" spans="1:14" ht="20.100000000000001" customHeight="1">
      <c r="A34" s="130" t="s">
        <v>6</v>
      </c>
      <c r="B34" s="6">
        <v>3379834</v>
      </c>
      <c r="C34" s="6">
        <v>3486688</v>
      </c>
      <c r="D34" s="6">
        <v>3841869</v>
      </c>
      <c r="E34" s="6"/>
      <c r="F34" s="19">
        <f t="shared" si="5"/>
        <v>0.10186773235804293</v>
      </c>
      <c r="H34" s="17">
        <f t="shared" si="6"/>
        <v>2.7931752237519685E-2</v>
      </c>
      <c r="I34" s="17">
        <f t="shared" si="7"/>
        <v>2.8201699390575249E-2</v>
      </c>
      <c r="J34" s="17">
        <f t="shared" si="8"/>
        <v>2.7989895609137578E-2</v>
      </c>
      <c r="L34" s="17">
        <f>B34/'1'!C34</f>
        <v>0.36778602072434552</v>
      </c>
      <c r="M34" s="17">
        <f>C34/'1'!D34</f>
        <v>0.35000034129843577</v>
      </c>
      <c r="N34" s="17">
        <f>D34/'1'!E34</f>
        <v>0.35001423974260232</v>
      </c>
    </row>
    <row r="35" spans="1:14" ht="20.100000000000001" customHeight="1">
      <c r="A35" s="130" t="s">
        <v>7</v>
      </c>
      <c r="B35" s="6">
        <v>5137315</v>
      </c>
      <c r="C35" s="6">
        <v>5308781</v>
      </c>
      <c r="D35" s="6">
        <v>6291558</v>
      </c>
      <c r="E35" s="6"/>
      <c r="F35" s="19">
        <f t="shared" si="5"/>
        <v>0.18512291239740347</v>
      </c>
      <c r="H35" s="17">
        <f t="shared" si="6"/>
        <v>4.245599332573536E-2</v>
      </c>
      <c r="I35" s="17">
        <f t="shared" si="7"/>
        <v>4.2939501868936213E-2</v>
      </c>
      <c r="J35" s="17">
        <f t="shared" si="8"/>
        <v>4.5837078681973384E-2</v>
      </c>
      <c r="L35" s="17">
        <f>B35/'1'!C35</f>
        <v>0.40978096847233098</v>
      </c>
      <c r="M35" s="17">
        <f>C35/'1'!D35</f>
        <v>0.39086711508658367</v>
      </c>
      <c r="N35" s="17">
        <f>D35/'1'!E35</f>
        <v>0.39704592727970356</v>
      </c>
    </row>
    <row r="36" spans="1:14" ht="20.100000000000001" customHeight="1">
      <c r="A36" s="130" t="s">
        <v>8</v>
      </c>
      <c r="B36" s="6">
        <v>5194196</v>
      </c>
      <c r="C36" s="6">
        <v>5019971</v>
      </c>
      <c r="D36" s="6">
        <v>6097086</v>
      </c>
      <c r="E36" s="6"/>
      <c r="F36" s="19">
        <f t="shared" si="5"/>
        <v>0.21456598056044546</v>
      </c>
      <c r="H36" s="17">
        <f t="shared" si="6"/>
        <v>4.2926071441708617E-2</v>
      </c>
      <c r="I36" s="17">
        <f t="shared" si="7"/>
        <v>4.0603493370042126E-2</v>
      </c>
      <c r="J36" s="17">
        <f t="shared" si="8"/>
        <v>4.4420255000869158E-2</v>
      </c>
      <c r="L36" s="17">
        <f>B36/'1'!C36</f>
        <v>0.31468484992601187</v>
      </c>
      <c r="M36" s="17">
        <f>C36/'1'!D36</f>
        <v>0.30254219478514288</v>
      </c>
      <c r="N36" s="17">
        <f>D36/'1'!E36</f>
        <v>0.30466498118069429</v>
      </c>
    </row>
    <row r="37" spans="1:14" ht="20.100000000000001" customHeight="1">
      <c r="A37" s="130" t="s">
        <v>9</v>
      </c>
      <c r="B37" s="6">
        <v>3345087</v>
      </c>
      <c r="C37" s="6">
        <v>3744948</v>
      </c>
      <c r="D37" s="6">
        <v>4380114</v>
      </c>
      <c r="E37" s="6"/>
      <c r="F37" s="19">
        <f t="shared" si="5"/>
        <v>0.16960609332893273</v>
      </c>
      <c r="H37" s="17">
        <f t="shared" si="6"/>
        <v>2.7644594763218552E-2</v>
      </c>
      <c r="I37" s="17">
        <f t="shared" si="7"/>
        <v>3.0290607513300875E-2</v>
      </c>
      <c r="J37" s="17">
        <f t="shared" si="8"/>
        <v>3.1911273813896836E-2</v>
      </c>
      <c r="L37" s="17">
        <f>B37/'1'!C37</f>
        <v>0.41595822967807783</v>
      </c>
      <c r="M37" s="17">
        <f>C37/'1'!D37</f>
        <v>0.40092540649797231</v>
      </c>
      <c r="N37" s="17">
        <f>D37/'1'!E37</f>
        <v>0.40560430551654725</v>
      </c>
    </row>
    <row r="38" spans="1:14" ht="20.100000000000001" customHeight="1">
      <c r="A38" s="130" t="s">
        <v>10</v>
      </c>
      <c r="B38" s="6">
        <v>7287269</v>
      </c>
      <c r="C38" s="6">
        <v>7969241</v>
      </c>
      <c r="D38" s="6">
        <v>9023925</v>
      </c>
      <c r="E38" s="6"/>
      <c r="F38" s="19">
        <f t="shared" si="5"/>
        <v>0.1323443474729902</v>
      </c>
      <c r="H38" s="17">
        <f t="shared" si="6"/>
        <v>6.0223724655162895E-2</v>
      </c>
      <c r="I38" s="17">
        <f t="shared" si="7"/>
        <v>6.4458345298761266E-2</v>
      </c>
      <c r="J38" s="17">
        <f t="shared" si="8"/>
        <v>6.5743709307810025E-2</v>
      </c>
      <c r="L38" s="17">
        <f>B38/'1'!C38</f>
        <v>0.69704855265654941</v>
      </c>
      <c r="M38" s="17">
        <f>C38/'1'!D38</f>
        <v>0.68828873569095395</v>
      </c>
      <c r="N38" s="17">
        <f>D38/'1'!E38</f>
        <v>0.69440805261477512</v>
      </c>
    </row>
    <row r="39" spans="1:14" ht="20.100000000000001" customHeight="1">
      <c r="A39" s="130" t="s">
        <v>11</v>
      </c>
      <c r="B39" s="6">
        <v>10779766</v>
      </c>
      <c r="C39" s="6">
        <v>11645014</v>
      </c>
      <c r="D39" s="6">
        <v>13196914</v>
      </c>
      <c r="E39" s="6"/>
      <c r="F39" s="19">
        <f t="shared" si="5"/>
        <v>0.13326733656138154</v>
      </c>
      <c r="H39" s="17">
        <f t="shared" si="6"/>
        <v>8.9086550727177319E-2</v>
      </c>
      <c r="I39" s="17">
        <f t="shared" si="7"/>
        <v>9.4189438294174949E-2</v>
      </c>
      <c r="J39" s="17">
        <f t="shared" si="8"/>
        <v>9.6145976144102321E-2</v>
      </c>
      <c r="L39" s="17">
        <f>B39/'1'!C39</f>
        <v>0.43341675513773847</v>
      </c>
      <c r="M39" s="17">
        <f>C39/'1'!D39</f>
        <v>0.42085937755243946</v>
      </c>
      <c r="N39" s="17">
        <f>D39/'1'!E39</f>
        <v>0.42865473417760169</v>
      </c>
    </row>
    <row r="40" spans="1:14" ht="20.100000000000001" customHeight="1">
      <c r="A40" s="130" t="s">
        <v>12</v>
      </c>
      <c r="B40" s="6">
        <v>14080222</v>
      </c>
      <c r="C40" s="6">
        <v>13476060</v>
      </c>
      <c r="D40" s="6">
        <v>14966686</v>
      </c>
      <c r="E40" s="6"/>
      <c r="F40" s="19">
        <f t="shared" si="5"/>
        <v>0.11061289427325198</v>
      </c>
      <c r="H40" s="17">
        <f t="shared" si="6"/>
        <v>0.11636230428869403</v>
      </c>
      <c r="I40" s="17">
        <f t="shared" si="7"/>
        <v>0.1089996561462785</v>
      </c>
      <c r="J40" s="17">
        <f t="shared" si="8"/>
        <v>0.10903963116773134</v>
      </c>
      <c r="L40" s="17">
        <f>B40/'1'!C40</f>
        <v>0.43290934815179988</v>
      </c>
      <c r="M40" s="17">
        <f>C40/'1'!D40</f>
        <v>0.43407342694903045</v>
      </c>
      <c r="N40" s="17">
        <f>D40/'1'!E40</f>
        <v>0.42981346617443228</v>
      </c>
    </row>
    <row r="41" spans="1:14" ht="20.100000000000001" customHeight="1">
      <c r="A41" s="132" t="s">
        <v>13</v>
      </c>
      <c r="B41" s="9">
        <f>SUM(B28:B40)</f>
        <v>121003293</v>
      </c>
      <c r="C41" s="9">
        <f t="shared" ref="C41:D41" si="9">SUM(C28:C40)</f>
        <v>123633968</v>
      </c>
      <c r="D41" s="9">
        <f t="shared" si="9"/>
        <v>137259140</v>
      </c>
      <c r="E41" s="6"/>
      <c r="F41" s="18">
        <f t="shared" si="5"/>
        <v>0.11020573245695714</v>
      </c>
      <c r="H41" s="13">
        <f>SUM(H28:H40)</f>
        <v>0.99999999999999989</v>
      </c>
      <c r="I41" s="13">
        <f t="shared" ref="I41:J41" si="10">SUM(I28:I40)</f>
        <v>1</v>
      </c>
      <c r="J41" s="13">
        <f t="shared" si="10"/>
        <v>1</v>
      </c>
      <c r="L41" s="13">
        <f>B41/'1'!C41</f>
        <v>0.39089615800205219</v>
      </c>
      <c r="M41" s="13">
        <f>C41/'1'!D41</f>
        <v>0.37562401890819019</v>
      </c>
      <c r="N41" s="13">
        <f>D41/'1'!E41</f>
        <v>0.37590955873750048</v>
      </c>
    </row>
    <row r="42" spans="1:14" ht="22.5" customHeight="1">
      <c r="A42" s="20" t="s">
        <v>23</v>
      </c>
    </row>
    <row r="44" spans="1:14">
      <c r="A44" t="s">
        <v>18</v>
      </c>
    </row>
    <row r="46" spans="1:14" ht="20.100000000000001" customHeight="1">
      <c r="A46" s="131" t="s">
        <v>16</v>
      </c>
      <c r="B46" s="125" t="s">
        <v>49</v>
      </c>
      <c r="C46" s="125"/>
      <c r="D46" s="125"/>
      <c r="E46" s="4"/>
      <c r="F46" s="69" t="s">
        <v>94</v>
      </c>
    </row>
    <row r="47" spans="1:14" ht="20.100000000000001" customHeight="1">
      <c r="A47" s="131"/>
      <c r="B47" s="64">
        <v>2019</v>
      </c>
      <c r="C47" s="30">
        <v>2020</v>
      </c>
      <c r="D47" s="22">
        <v>2021</v>
      </c>
      <c r="E47" s="11"/>
      <c r="F47" s="70"/>
    </row>
    <row r="48" spans="1:14" ht="20.100000000000001" customHeight="1">
      <c r="A48" s="130" t="s">
        <v>0</v>
      </c>
      <c r="B48" s="133">
        <f t="shared" ref="B48:D61" si="11">B28/B8</f>
        <v>4.8421874420208368</v>
      </c>
      <c r="C48" s="133">
        <f t="shared" ref="C48:D48" si="12">C28/C8</f>
        <v>4.8159050194348021</v>
      </c>
      <c r="D48" s="133">
        <f t="shared" si="12"/>
        <v>5.0299147258584513</v>
      </c>
      <c r="E48" s="14"/>
      <c r="F48" s="19">
        <f>(D48-C48)/C48</f>
        <v>4.4438107803206964E-2</v>
      </c>
    </row>
    <row r="49" spans="1:6" ht="20.100000000000001" customHeight="1">
      <c r="A49" s="130" t="s">
        <v>1</v>
      </c>
      <c r="B49" s="133">
        <f t="shared" si="11"/>
        <v>4.2397920789483265</v>
      </c>
      <c r="C49" s="133">
        <f t="shared" ref="C49:D49" si="13">C29/C9</f>
        <v>4.3261370442201077</v>
      </c>
      <c r="D49" s="133">
        <f t="shared" si="13"/>
        <v>4.5332783954608242</v>
      </c>
      <c r="E49" s="14"/>
      <c r="F49" s="19">
        <f t="shared" ref="F49:F61" si="14">(D49-C49)/C49</f>
        <v>4.7881366013928214E-2</v>
      </c>
    </row>
    <row r="50" spans="1:6" ht="20.100000000000001" customHeight="1">
      <c r="A50" s="130" t="s">
        <v>2</v>
      </c>
      <c r="B50" s="133">
        <f t="shared" si="11"/>
        <v>3.8886450989604939</v>
      </c>
      <c r="C50" s="133">
        <f t="shared" ref="C50:D50" si="15">C30/C10</f>
        <v>3.9405667431020652</v>
      </c>
      <c r="D50" s="133">
        <f t="shared" si="15"/>
        <v>4.0876901725455967</v>
      </c>
      <c r="E50" s="14"/>
      <c r="F50" s="19">
        <f t="shared" si="14"/>
        <v>3.7335601459122618E-2</v>
      </c>
    </row>
    <row r="51" spans="1:6" ht="20.100000000000001" customHeight="1">
      <c r="A51" s="130" t="s">
        <v>3</v>
      </c>
      <c r="B51" s="133">
        <f t="shared" si="11"/>
        <v>3.6466610248552258</v>
      </c>
      <c r="C51" s="133">
        <f t="shared" ref="C51:D51" si="16">C31/C11</f>
        <v>3.74665646844758</v>
      </c>
      <c r="D51" s="133">
        <f t="shared" si="16"/>
        <v>3.919132242351655</v>
      </c>
      <c r="E51" s="14"/>
      <c r="F51" s="19">
        <f t="shared" si="14"/>
        <v>4.6034584530654871E-2</v>
      </c>
    </row>
    <row r="52" spans="1:6" ht="20.100000000000001" customHeight="1">
      <c r="A52" s="130" t="s">
        <v>4</v>
      </c>
      <c r="B52" s="133">
        <f t="shared" si="11"/>
        <v>3.7422062652645178</v>
      </c>
      <c r="C52" s="133">
        <f t="shared" ref="C52:D52" si="17">C32/C12</f>
        <v>3.7957853482727977</v>
      </c>
      <c r="D52" s="133">
        <f t="shared" si="17"/>
        <v>4.0261528962212116</v>
      </c>
      <c r="E52" s="14"/>
      <c r="F52" s="19">
        <f t="shared" si="14"/>
        <v>6.0690351748482953E-2</v>
      </c>
    </row>
    <row r="53" spans="1:6" ht="20.100000000000001" customHeight="1">
      <c r="A53" s="130" t="s">
        <v>5</v>
      </c>
      <c r="B53" s="133">
        <f t="shared" si="11"/>
        <v>3.5843306897380436</v>
      </c>
      <c r="C53" s="133">
        <f t="shared" ref="C53:D53" si="18">C33/C13</f>
        <v>3.6745113361102568</v>
      </c>
      <c r="D53" s="133">
        <f t="shared" si="18"/>
        <v>3.8343470145668919</v>
      </c>
      <c r="E53" s="14"/>
      <c r="F53" s="19">
        <f t="shared" si="14"/>
        <v>4.3498485604301598E-2</v>
      </c>
    </row>
    <row r="54" spans="1:6" ht="20.100000000000001" customHeight="1">
      <c r="A54" s="130" t="s">
        <v>6</v>
      </c>
      <c r="B54" s="133">
        <f t="shared" si="11"/>
        <v>4.0654472933376313</v>
      </c>
      <c r="C54" s="133">
        <f t="shared" ref="C54:D54" si="19">C34/C14</f>
        <v>4.0921838983329346</v>
      </c>
      <c r="D54" s="133">
        <f t="shared" si="19"/>
        <v>4.2332685429434669</v>
      </c>
      <c r="E54" s="14"/>
      <c r="F54" s="19">
        <f t="shared" si="14"/>
        <v>3.4476613983063432E-2</v>
      </c>
    </row>
    <row r="55" spans="1:6" ht="20.100000000000001" customHeight="1">
      <c r="A55" s="130" t="s">
        <v>7</v>
      </c>
      <c r="B55" s="133">
        <f t="shared" si="11"/>
        <v>4.0052914631788381</v>
      </c>
      <c r="C55" s="133">
        <f t="shared" ref="C55:D55" si="20">C35/C15</f>
        <v>4.1132902178065009</v>
      </c>
      <c r="D55" s="133">
        <f t="shared" si="20"/>
        <v>4.3203238410459601</v>
      </c>
      <c r="E55" s="14"/>
      <c r="F55" s="19">
        <f t="shared" si="14"/>
        <v>5.0332850899556567E-2</v>
      </c>
    </row>
    <row r="56" spans="1:6" ht="20.100000000000001" customHeight="1">
      <c r="A56" s="130" t="s">
        <v>8</v>
      </c>
      <c r="B56" s="133">
        <f t="shared" si="11"/>
        <v>3.8671058254552277</v>
      </c>
      <c r="C56" s="133">
        <f t="shared" ref="C56:D56" si="21">C36/C16</f>
        <v>3.9564652325579561</v>
      </c>
      <c r="D56" s="133">
        <f t="shared" si="21"/>
        <v>3.9969412063944914</v>
      </c>
      <c r="E56" s="14"/>
      <c r="F56" s="19">
        <f t="shared" si="14"/>
        <v>1.0230337297913389E-2</v>
      </c>
    </row>
    <row r="57" spans="1:6" ht="20.100000000000001" customHeight="1">
      <c r="A57" s="130" t="s">
        <v>9</v>
      </c>
      <c r="B57" s="133">
        <f t="shared" si="11"/>
        <v>3.989527315922988</v>
      </c>
      <c r="C57" s="133">
        <f t="shared" ref="C57:D57" si="22">C37/C17</f>
        <v>4.1224352757666791</v>
      </c>
      <c r="D57" s="133">
        <f t="shared" si="22"/>
        <v>4.2769872826409614</v>
      </c>
      <c r="E57" s="14"/>
      <c r="F57" s="19">
        <f t="shared" si="14"/>
        <v>3.7490462926804621E-2</v>
      </c>
    </row>
    <row r="58" spans="1:6" ht="20.100000000000001" customHeight="1">
      <c r="A58" s="130" t="s">
        <v>10</v>
      </c>
      <c r="B58" s="133">
        <f t="shared" si="11"/>
        <v>3.7328954971273083</v>
      </c>
      <c r="C58" s="133">
        <f t="shared" ref="C58:D58" si="23">C38/C18</f>
        <v>3.8567350233603928</v>
      </c>
      <c r="D58" s="133">
        <f t="shared" si="23"/>
        <v>4.044477521230994</v>
      </c>
      <c r="E58" s="14"/>
      <c r="F58" s="19">
        <f t="shared" si="14"/>
        <v>4.8679128001648468E-2</v>
      </c>
    </row>
    <row r="59" spans="1:6" ht="20.100000000000001" customHeight="1">
      <c r="A59" s="130" t="s">
        <v>11</v>
      </c>
      <c r="B59" s="133">
        <f t="shared" si="11"/>
        <v>4.2122068340045784</v>
      </c>
      <c r="C59" s="133">
        <f t="shared" ref="C59:D59" si="24">C39/C19</f>
        <v>4.361925103082898</v>
      </c>
      <c r="D59" s="133">
        <f t="shared" si="24"/>
        <v>4.5561021855071022</v>
      </c>
      <c r="E59" s="14"/>
      <c r="F59" s="19">
        <f t="shared" si="14"/>
        <v>4.4516372435410394E-2</v>
      </c>
    </row>
    <row r="60" spans="1:6" ht="20.100000000000001" customHeight="1">
      <c r="A60" s="130" t="s">
        <v>12</v>
      </c>
      <c r="B60" s="133">
        <f t="shared" si="11"/>
        <v>4.5004088019960022</v>
      </c>
      <c r="C60" s="133">
        <f t="shared" ref="C60:D60" si="25">C40/C20</f>
        <v>4.4952026034432375</v>
      </c>
      <c r="D60" s="133">
        <f t="shared" si="25"/>
        <v>4.7239122022597737</v>
      </c>
      <c r="E60" s="14"/>
      <c r="F60" s="19">
        <f t="shared" si="14"/>
        <v>5.0878596359894682E-2</v>
      </c>
    </row>
    <row r="61" spans="1:6" ht="20.100000000000001" customHeight="1">
      <c r="A61" s="132" t="s">
        <v>13</v>
      </c>
      <c r="B61" s="134">
        <f t="shared" si="11"/>
        <v>4.0468282542394469</v>
      </c>
      <c r="C61" s="134">
        <f t="shared" ref="C61:D61" si="26">C41/C21</f>
        <v>4.1214382147634758</v>
      </c>
      <c r="D61" s="134">
        <f t="shared" si="26"/>
        <v>4.3092916614746688</v>
      </c>
      <c r="E61" s="14"/>
      <c r="F61" s="18">
        <f t="shared" si="14"/>
        <v>4.5579585795628298E-2</v>
      </c>
    </row>
  </sheetData>
  <mergeCells count="13">
    <mergeCell ref="H6:J6"/>
    <mergeCell ref="L6:N6"/>
    <mergeCell ref="A26:A27"/>
    <mergeCell ref="B26:D26"/>
    <mergeCell ref="F26:F27"/>
    <mergeCell ref="H26:J26"/>
    <mergeCell ref="L26:N26"/>
    <mergeCell ref="A46:A47"/>
    <mergeCell ref="B46:D46"/>
    <mergeCell ref="F46:F47"/>
    <mergeCell ref="A6:A7"/>
    <mergeCell ref="B6:D6"/>
    <mergeCell ref="F6:F7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F0E5476D-6B2B-4AE2-B0B0-A800A59736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F48:F60</xm:sqref>
        </x14:conditionalFormatting>
        <x14:conditionalFormatting xmlns:xm="http://schemas.microsoft.com/office/excel/2006/main">
          <x14:cfRule type="iconSet" priority="7" id="{934E91BD-C8C9-4ABC-83D6-83F3C58996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F8:F20</xm:sqref>
        </x14:conditionalFormatting>
        <x14:conditionalFormatting xmlns:xm="http://schemas.microsoft.com/office/excel/2006/main">
          <x14:cfRule type="iconSet" priority="5" id="{11163248-D776-4299-AFAE-6F6C6D3806E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F21</xm:sqref>
        </x14:conditionalFormatting>
        <x14:conditionalFormatting xmlns:xm="http://schemas.microsoft.com/office/excel/2006/main">
          <x14:cfRule type="iconSet" priority="4" id="{BE7188D4-40D6-4F45-AA20-BF13A3739E8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F28:F40</xm:sqref>
        </x14:conditionalFormatting>
        <x14:conditionalFormatting xmlns:xm="http://schemas.microsoft.com/office/excel/2006/main">
          <x14:cfRule type="iconSet" priority="2" id="{BE6FEF64-F627-4C91-9F49-61A96EA37F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F41</xm:sqref>
        </x14:conditionalFormatting>
        <x14:conditionalFormatting xmlns:xm="http://schemas.microsoft.com/office/excel/2006/main">
          <x14:cfRule type="iconSet" priority="1" id="{D1C35583-C84C-4E7C-80DD-EBA49BFE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EC29-CC15-4C98-BC60-82B21DE2CD06}">
  <dimension ref="A2:N61"/>
  <sheetViews>
    <sheetView workbookViewId="0">
      <selection activeCell="J51" sqref="J51"/>
    </sheetView>
  </sheetViews>
  <sheetFormatPr defaultRowHeight="15"/>
  <cols>
    <col min="1" max="1" width="45.5703125" bestFit="1" customWidth="1"/>
    <col min="2" max="4" width="10.7109375" customWidth="1"/>
    <col min="5" max="5" width="1.7109375" customWidth="1"/>
    <col min="6" max="6" width="10.7109375" customWidth="1"/>
    <col min="7" max="7" width="1.7109375" customWidth="1"/>
    <col min="11" max="11" width="2" customWidth="1"/>
  </cols>
  <sheetData>
    <row r="2" spans="1:14">
      <c r="A2" s="2" t="s">
        <v>53</v>
      </c>
    </row>
    <row r="4" spans="1:14">
      <c r="A4" s="2" t="s">
        <v>15</v>
      </c>
    </row>
    <row r="5" spans="1:14">
      <c r="A5" s="2"/>
    </row>
    <row r="6" spans="1:14" ht="20.100000000000001" customHeight="1">
      <c r="A6" s="131" t="s">
        <v>16</v>
      </c>
      <c r="B6" s="125" t="s">
        <v>51</v>
      </c>
      <c r="C6" s="125"/>
      <c r="D6" s="125"/>
      <c r="E6" s="4"/>
      <c r="F6" s="69" t="s">
        <v>94</v>
      </c>
      <c r="H6" s="125" t="s">
        <v>19</v>
      </c>
      <c r="I6" s="125"/>
      <c r="J6" s="125"/>
      <c r="L6" s="125" t="s">
        <v>52</v>
      </c>
      <c r="M6" s="125"/>
      <c r="N6" s="125"/>
    </row>
    <row r="7" spans="1:14" ht="20.100000000000001" customHeight="1">
      <c r="A7" s="131"/>
      <c r="B7" s="64">
        <v>2019</v>
      </c>
      <c r="C7" s="30">
        <v>2020</v>
      </c>
      <c r="D7" s="22">
        <v>2021</v>
      </c>
      <c r="E7" s="11"/>
      <c r="F7" s="70"/>
      <c r="H7" s="64">
        <v>2019</v>
      </c>
      <c r="I7" s="30">
        <v>2020</v>
      </c>
      <c r="J7" s="22">
        <v>2021</v>
      </c>
      <c r="L7" s="64">
        <v>2019</v>
      </c>
      <c r="M7" s="30">
        <v>2020</v>
      </c>
      <c r="N7" s="22">
        <v>2021</v>
      </c>
    </row>
    <row r="8" spans="1:14" ht="20.100000000000001" customHeight="1">
      <c r="A8" s="130" t="s">
        <v>0</v>
      </c>
      <c r="B8" s="6">
        <v>1203</v>
      </c>
      <c r="C8" s="6">
        <v>1252</v>
      </c>
      <c r="D8" s="6">
        <v>1589</v>
      </c>
      <c r="E8" s="6"/>
      <c r="F8" s="19">
        <f>(D8-C8)/C8</f>
        <v>0.26916932907348246</v>
      </c>
      <c r="H8" s="17">
        <f>B8/$B$21</f>
        <v>1.1653589072943912E-2</v>
      </c>
      <c r="I8" s="17">
        <f>C8/$C$21</f>
        <v>1.281788771038945E-2</v>
      </c>
      <c r="J8" s="17">
        <f>D8/$D$21</f>
        <v>1.3302525721844103E-2</v>
      </c>
      <c r="L8" s="17">
        <f>B8/'1'!C8</f>
        <v>1.9016019771602271E-4</v>
      </c>
      <c r="M8" s="17">
        <f>C8/'1'!D8</f>
        <v>1.9475835574791486E-4</v>
      </c>
      <c r="N8" s="17">
        <f>D8/'1'!E8</f>
        <v>2.4481207168479543E-4</v>
      </c>
    </row>
    <row r="9" spans="1:14" ht="20.100000000000001" customHeight="1">
      <c r="A9" s="130" t="s">
        <v>1</v>
      </c>
      <c r="B9" s="6">
        <v>2775</v>
      </c>
      <c r="C9" s="6">
        <v>3226</v>
      </c>
      <c r="D9" s="6">
        <v>2822</v>
      </c>
      <c r="E9" s="6"/>
      <c r="F9" s="19">
        <f t="shared" ref="F9:F21" si="0">(D9-C9)/C9</f>
        <v>-0.12523248605083695</v>
      </c>
      <c r="H9" s="17">
        <f t="shared" ref="H9:H20" si="1">B9/$B$21</f>
        <v>2.6881720430107527E-2</v>
      </c>
      <c r="I9" s="17">
        <f t="shared" ref="I9:I20" si="2">C9/$C$21</f>
        <v>3.3027560506163234E-2</v>
      </c>
      <c r="J9" s="17">
        <f t="shared" ref="J9:J20" si="3">D9/$D$21</f>
        <v>2.3624749897447488E-2</v>
      </c>
      <c r="L9" s="17">
        <f>B9/'1'!C9</f>
        <v>2.181045995076888E-4</v>
      </c>
      <c r="M9" s="17">
        <f>C9/'1'!D9</f>
        <v>2.3318353495830309E-4</v>
      </c>
      <c r="N9" s="17">
        <f>D9/'1'!E9</f>
        <v>1.9395718219940435E-4</v>
      </c>
    </row>
    <row r="10" spans="1:14" ht="20.100000000000001" customHeight="1">
      <c r="A10" s="130" t="s">
        <v>2</v>
      </c>
      <c r="B10" s="6">
        <v>65</v>
      </c>
      <c r="C10" s="6">
        <v>80</v>
      </c>
      <c r="D10" s="6">
        <v>114</v>
      </c>
      <c r="E10" s="6"/>
      <c r="F10" s="19">
        <f t="shared" si="0"/>
        <v>0.42499999999999999</v>
      </c>
      <c r="H10" s="17">
        <f t="shared" si="1"/>
        <v>6.2966191998450058E-4</v>
      </c>
      <c r="I10" s="17">
        <f t="shared" si="2"/>
        <v>8.1903435849133867E-4</v>
      </c>
      <c r="J10" s="17">
        <f t="shared" si="3"/>
        <v>9.5436622548157818E-4</v>
      </c>
      <c r="L10" s="17">
        <f>B10/'1'!C10</f>
        <v>2.3529871715139408E-5</v>
      </c>
      <c r="M10" s="17">
        <f>C10/'1'!D10</f>
        <v>2.7389043560904332E-5</v>
      </c>
      <c r="N10" s="17">
        <f>D10/'1'!E10</f>
        <v>3.6291112020157482E-5</v>
      </c>
    </row>
    <row r="11" spans="1:14" ht="20.100000000000001" customHeight="1">
      <c r="A11" s="130" t="s">
        <v>3</v>
      </c>
      <c r="B11" s="6">
        <v>592</v>
      </c>
      <c r="C11" s="6">
        <v>816</v>
      </c>
      <c r="D11" s="6">
        <v>949</v>
      </c>
      <c r="E11" s="6"/>
      <c r="F11" s="19">
        <f t="shared" si="0"/>
        <v>0.16299019607843138</v>
      </c>
      <c r="H11" s="17">
        <f t="shared" si="1"/>
        <v>5.7347670250896057E-3</v>
      </c>
      <c r="I11" s="17">
        <f t="shared" si="2"/>
        <v>8.3541504566116542E-3</v>
      </c>
      <c r="J11" s="17">
        <f t="shared" si="3"/>
        <v>7.9446802454562968E-3</v>
      </c>
      <c r="L11" s="17">
        <f>B11/'1'!C11</f>
        <v>4.368779608721176E-5</v>
      </c>
      <c r="M11" s="17">
        <f>C11/'1'!D11</f>
        <v>5.6805924022494312E-5</v>
      </c>
      <c r="N11" s="17">
        <f>D11/'1'!E11</f>
        <v>6.3002877817436908E-5</v>
      </c>
    </row>
    <row r="12" spans="1:14" ht="20.100000000000001" customHeight="1">
      <c r="A12" s="130" t="s">
        <v>4</v>
      </c>
      <c r="B12" s="6">
        <v>319</v>
      </c>
      <c r="C12" s="6">
        <v>626</v>
      </c>
      <c r="D12" s="6">
        <v>573</v>
      </c>
      <c r="E12" s="6"/>
      <c r="F12" s="19">
        <f t="shared" si="0"/>
        <v>-8.4664536741214061E-2</v>
      </c>
      <c r="H12" s="17">
        <f t="shared" si="1"/>
        <v>3.0901869611547031E-3</v>
      </c>
      <c r="I12" s="17">
        <f t="shared" si="2"/>
        <v>6.4089438551947252E-3</v>
      </c>
      <c r="J12" s="17">
        <f t="shared" si="3"/>
        <v>4.7969460280784587E-3</v>
      </c>
      <c r="L12" s="17">
        <f>B12/'1'!C12</f>
        <v>2.8952189407219804E-5</v>
      </c>
      <c r="M12" s="17">
        <f>C12/'1'!D12</f>
        <v>5.6276638695259395E-5</v>
      </c>
      <c r="N12" s="17">
        <f>D12/'1'!E12</f>
        <v>4.9836721679565359E-5</v>
      </c>
    </row>
    <row r="13" spans="1:14" ht="20.100000000000001" customHeight="1">
      <c r="A13" s="130" t="s">
        <v>5</v>
      </c>
      <c r="B13" s="6">
        <v>271</v>
      </c>
      <c r="C13" s="6">
        <v>463</v>
      </c>
      <c r="D13" s="6">
        <v>403</v>
      </c>
      <c r="E13" s="6"/>
      <c r="F13" s="19">
        <f t="shared" si="0"/>
        <v>-0.12958963282937366</v>
      </c>
      <c r="H13" s="17">
        <f t="shared" si="1"/>
        <v>2.6252058510123025E-3</v>
      </c>
      <c r="I13" s="17">
        <f t="shared" si="2"/>
        <v>4.7401613497686226E-3</v>
      </c>
      <c r="J13" s="17">
        <f t="shared" si="3"/>
        <v>3.3737683234129475E-3</v>
      </c>
      <c r="L13" s="17">
        <f>B13/'1'!C13</f>
        <v>3.7147097434095089E-5</v>
      </c>
      <c r="M13" s="17">
        <f>C13/'1'!D13</f>
        <v>5.9996172166466962E-5</v>
      </c>
      <c r="N13" s="17">
        <f>D13/'1'!E13</f>
        <v>5.1481879719677974E-5</v>
      </c>
    </row>
    <row r="14" spans="1:14" ht="20.100000000000001" customHeight="1">
      <c r="A14" s="130" t="s">
        <v>6</v>
      </c>
      <c r="B14" s="6">
        <v>215</v>
      </c>
      <c r="C14" s="6">
        <v>329</v>
      </c>
      <c r="D14" s="6">
        <v>311</v>
      </c>
      <c r="E14" s="6"/>
      <c r="F14" s="19">
        <f t="shared" si="0"/>
        <v>-5.4711246200607903E-2</v>
      </c>
      <c r="H14" s="17">
        <f t="shared" si="1"/>
        <v>2.0827278891795021E-3</v>
      </c>
      <c r="I14" s="17">
        <f t="shared" si="2"/>
        <v>3.3682787992956303E-3</v>
      </c>
      <c r="J14" s="17">
        <f t="shared" si="3"/>
        <v>2.6035780361822001E-3</v>
      </c>
      <c r="L14" s="17">
        <f>B14/'1'!C14</f>
        <v>8.633657450203875E-5</v>
      </c>
      <c r="M14" s="17">
        <f>C14/'1'!D14</f>
        <v>1.2549755584927323E-4</v>
      </c>
      <c r="N14" s="17">
        <f>D14/'1'!E14</f>
        <v>1.1344316041701851E-4</v>
      </c>
    </row>
    <row r="15" spans="1:14" ht="20.100000000000001" customHeight="1">
      <c r="A15" s="130" t="s">
        <v>7</v>
      </c>
      <c r="B15" s="6">
        <v>358</v>
      </c>
      <c r="C15" s="6">
        <v>497</v>
      </c>
      <c r="D15" s="6">
        <v>586</v>
      </c>
      <c r="E15" s="6"/>
      <c r="F15" s="19">
        <f t="shared" si="0"/>
        <v>0.17907444668008049</v>
      </c>
      <c r="H15" s="17">
        <f t="shared" si="1"/>
        <v>3.4679841131454035E-3</v>
      </c>
      <c r="I15" s="17">
        <f t="shared" si="2"/>
        <v>5.0882509521274419E-3</v>
      </c>
      <c r="J15" s="17">
        <f t="shared" si="3"/>
        <v>4.9057772643175861E-3</v>
      </c>
      <c r="L15" s="17">
        <f>B15/'1'!C15</f>
        <v>1.0683556633593399E-4</v>
      </c>
      <c r="M15" s="17">
        <f>C15/'1'!D15</f>
        <v>1.3838452632675119E-4</v>
      </c>
      <c r="N15" s="17">
        <f>D15/'1'!E15</f>
        <v>1.482601069243795E-4</v>
      </c>
    </row>
    <row r="16" spans="1:14" ht="20.100000000000001" customHeight="1">
      <c r="A16" s="130" t="s">
        <v>8</v>
      </c>
      <c r="B16" s="6">
        <v>277</v>
      </c>
      <c r="C16" s="6">
        <v>360</v>
      </c>
      <c r="D16" s="6">
        <v>418</v>
      </c>
      <c r="E16" s="6"/>
      <c r="F16" s="19">
        <f t="shared" si="0"/>
        <v>0.16111111111111112</v>
      </c>
      <c r="H16" s="17">
        <f t="shared" si="1"/>
        <v>2.6833284897801028E-3</v>
      </c>
      <c r="I16" s="17">
        <f t="shared" si="2"/>
        <v>3.6856546132110241E-3</v>
      </c>
      <c r="J16" s="17">
        <f t="shared" si="3"/>
        <v>3.4993428267657868E-3</v>
      </c>
      <c r="L16" s="17">
        <f>B16/'1'!C16</f>
        <v>5.8964197024713452E-5</v>
      </c>
      <c r="M16" s="17">
        <f>C16/'1'!D16</f>
        <v>7.8488879760922869E-5</v>
      </c>
      <c r="N16" s="17">
        <f>D16/'1'!E16</f>
        <v>7.9807454016205115E-5</v>
      </c>
    </row>
    <row r="17" spans="1:14" ht="20.100000000000001" customHeight="1">
      <c r="A17" s="130" t="s">
        <v>9</v>
      </c>
      <c r="B17" s="6">
        <v>187</v>
      </c>
      <c r="C17" s="6">
        <v>371</v>
      </c>
      <c r="D17" s="6">
        <v>382</v>
      </c>
      <c r="E17" s="6"/>
      <c r="F17" s="19">
        <f t="shared" si="0"/>
        <v>2.9649595687331536E-2</v>
      </c>
      <c r="H17" s="17">
        <f t="shared" si="1"/>
        <v>1.8114889082631019E-3</v>
      </c>
      <c r="I17" s="17">
        <f t="shared" si="2"/>
        <v>3.7982718375035832E-3</v>
      </c>
      <c r="J17" s="17">
        <f t="shared" si="3"/>
        <v>3.1979640187189727E-3</v>
      </c>
      <c r="L17" s="17">
        <f>B17/'1'!C17</f>
        <v>8.1905283328770868E-5</v>
      </c>
      <c r="M17" s="17">
        <f>C17/'1'!D17</f>
        <v>1.4487150951427043E-4</v>
      </c>
      <c r="N17" s="17">
        <f>D17/'1'!E17</f>
        <v>1.3558094839228324E-4</v>
      </c>
    </row>
    <row r="18" spans="1:14" ht="20.100000000000001" customHeight="1">
      <c r="A18" s="130" t="s">
        <v>10</v>
      </c>
      <c r="B18" s="6">
        <v>133</v>
      </c>
      <c r="C18" s="6">
        <v>232</v>
      </c>
      <c r="D18" s="6">
        <v>222</v>
      </c>
      <c r="E18" s="6"/>
      <c r="F18" s="19">
        <f t="shared" si="0"/>
        <v>-4.3103448275862072E-2</v>
      </c>
      <c r="H18" s="17">
        <f t="shared" si="1"/>
        <v>1.2883851593529013E-3</v>
      </c>
      <c r="I18" s="17">
        <f t="shared" si="2"/>
        <v>2.3751996396248823E-3</v>
      </c>
      <c r="J18" s="17">
        <f t="shared" si="3"/>
        <v>1.8585026496220208E-3</v>
      </c>
      <c r="L18" s="17">
        <f>B18/'1'!C18</f>
        <v>4.6098203036589147E-5</v>
      </c>
      <c r="M18" s="17">
        <f>C18/'1'!D18</f>
        <v>7.5039379501958461E-5</v>
      </c>
      <c r="N18" s="17">
        <f>D18/'1'!E18</f>
        <v>6.6975053602669587E-5</v>
      </c>
    </row>
    <row r="19" spans="1:14" ht="20.100000000000001" customHeight="1">
      <c r="A19" s="130" t="s">
        <v>11</v>
      </c>
      <c r="B19" s="6">
        <v>769</v>
      </c>
      <c r="C19" s="6">
        <v>1269</v>
      </c>
      <c r="D19" s="6">
        <v>1222</v>
      </c>
      <c r="E19" s="6"/>
      <c r="F19" s="19">
        <f t="shared" si="0"/>
        <v>-3.7037037037037035E-2</v>
      </c>
      <c r="H19" s="17">
        <f t="shared" si="1"/>
        <v>7.4493848687397076E-3</v>
      </c>
      <c r="I19" s="17">
        <f t="shared" si="2"/>
        <v>1.299193251156886E-2</v>
      </c>
      <c r="J19" s="17">
        <f t="shared" si="3"/>
        <v>1.0230136206477969E-2</v>
      </c>
      <c r="L19" s="17">
        <f>B19/'1'!C19</f>
        <v>1.1951629625680866E-4</v>
      </c>
      <c r="M19" s="17">
        <f>C19/'1'!D19</f>
        <v>1.8337898540410211E-4</v>
      </c>
      <c r="N19" s="17">
        <f>D19/'1'!E19</f>
        <v>1.6714548879523392E-4</v>
      </c>
    </row>
    <row r="20" spans="1:14" ht="20.100000000000001" customHeight="1">
      <c r="A20" s="130" t="s">
        <v>12</v>
      </c>
      <c r="B20" s="6">
        <v>96066</v>
      </c>
      <c r="C20" s="6">
        <v>88155</v>
      </c>
      <c r="D20" s="6">
        <v>109860</v>
      </c>
      <c r="E20" s="6"/>
      <c r="F20" s="19">
        <f t="shared" si="0"/>
        <v>0.24621405478985878</v>
      </c>
      <c r="H20" s="17">
        <f t="shared" si="1"/>
        <v>0.93060156931124671</v>
      </c>
      <c r="I20" s="17">
        <f t="shared" si="2"/>
        <v>0.9025246734100496</v>
      </c>
      <c r="J20" s="17">
        <f t="shared" si="3"/>
        <v>0.91970766255619463</v>
      </c>
      <c r="L20" s="17">
        <f>B20/'1'!C20</f>
        <v>1.2878819566217612E-2</v>
      </c>
      <c r="M20" s="17">
        <f>C20/'1'!D20</f>
        <v>1.2278783757601724E-2</v>
      </c>
      <c r="N20" s="17">
        <f>D20/'1'!E20</f>
        <v>1.4353371219648518E-2</v>
      </c>
    </row>
    <row r="21" spans="1:14" ht="20.100000000000001" customHeight="1">
      <c r="A21" s="132" t="s">
        <v>13</v>
      </c>
      <c r="B21" s="9">
        <f>SUM(B8:B20)</f>
        <v>103230</v>
      </c>
      <c r="C21" s="9">
        <f t="shared" ref="C21:D21" si="4">SUM(C8:C20)</f>
        <v>97676</v>
      </c>
      <c r="D21" s="9">
        <f t="shared" si="4"/>
        <v>119451</v>
      </c>
      <c r="E21" s="6"/>
      <c r="F21" s="18">
        <f t="shared" si="0"/>
        <v>0.22293091445186125</v>
      </c>
      <c r="H21" s="13">
        <f>SUM(H8:H20)</f>
        <v>1</v>
      </c>
      <c r="I21" s="13">
        <f>SUM(I8:I20)</f>
        <v>1</v>
      </c>
      <c r="J21" s="13">
        <f>SUM(J8:J20)</f>
        <v>1</v>
      </c>
      <c r="L21" s="13">
        <f>B21/'1'!C21</f>
        <v>1.2396001712456663E-3</v>
      </c>
      <c r="M21" s="13">
        <f>C21/'1'!D21</f>
        <v>1.1234716197813912E-3</v>
      </c>
      <c r="N21" s="13">
        <f>D21/'1'!E21</f>
        <v>1.3040700498862391E-3</v>
      </c>
    </row>
    <row r="22" spans="1:14" ht="22.5" customHeight="1">
      <c r="A22" s="20" t="s">
        <v>23</v>
      </c>
    </row>
    <row r="23" spans="1:14">
      <c r="A23" s="20"/>
    </row>
    <row r="24" spans="1:14">
      <c r="A24" s="3" t="s">
        <v>17</v>
      </c>
      <c r="D24" s="1"/>
      <c r="E24" s="1"/>
    </row>
    <row r="26" spans="1:14" ht="20.100000000000001" customHeight="1">
      <c r="A26" s="131" t="s">
        <v>16</v>
      </c>
      <c r="B26" s="125" t="s">
        <v>51</v>
      </c>
      <c r="C26" s="125"/>
      <c r="D26" s="125"/>
      <c r="E26" s="4"/>
      <c r="F26" s="69" t="s">
        <v>94</v>
      </c>
      <c r="H26" s="125" t="s">
        <v>19</v>
      </c>
      <c r="I26" s="125"/>
      <c r="J26" s="125"/>
      <c r="L26" s="125" t="s">
        <v>52</v>
      </c>
      <c r="M26" s="125"/>
      <c r="N26" s="125"/>
    </row>
    <row r="27" spans="1:14" ht="20.100000000000001" customHeight="1">
      <c r="A27" s="131"/>
      <c r="B27" s="64">
        <v>2019</v>
      </c>
      <c r="C27" s="30">
        <v>2020</v>
      </c>
      <c r="D27" s="22">
        <v>2021</v>
      </c>
      <c r="E27" s="11"/>
      <c r="F27" s="70"/>
      <c r="H27" s="64">
        <v>2019</v>
      </c>
      <c r="I27" s="30">
        <v>2020</v>
      </c>
      <c r="J27" s="22">
        <v>2021</v>
      </c>
      <c r="L27" s="64">
        <v>2019</v>
      </c>
      <c r="M27" s="30">
        <v>2020</v>
      </c>
      <c r="N27" s="22">
        <v>2021</v>
      </c>
    </row>
    <row r="28" spans="1:14" ht="20.100000000000001" customHeight="1">
      <c r="A28" s="130" t="s">
        <v>0</v>
      </c>
      <c r="B28" s="6">
        <v>10074</v>
      </c>
      <c r="C28" s="6">
        <v>10510</v>
      </c>
      <c r="D28" s="6">
        <v>13593</v>
      </c>
      <c r="E28" s="6"/>
      <c r="F28" s="19">
        <f>(D28-C28)/C28</f>
        <v>0.29333967649857279</v>
      </c>
      <c r="H28" s="17">
        <f>B28/$B$41</f>
        <v>1.4002635397728221E-2</v>
      </c>
      <c r="I28" s="17">
        <f>C28/$C$41</f>
        <v>1.6141517026152023E-2</v>
      </c>
      <c r="J28" s="17">
        <f>D28/$D$41</f>
        <v>1.6724823560678392E-2</v>
      </c>
      <c r="L28" s="17">
        <f>B28/'1'!C28</f>
        <v>3.3608713043843788E-4</v>
      </c>
      <c r="M28" s="17">
        <f>C28/'1'!D28</f>
        <v>3.4562283965172003E-4</v>
      </c>
      <c r="N28" s="17">
        <f>D28/'1'!E28</f>
        <v>4.2085820707096902E-4</v>
      </c>
    </row>
    <row r="29" spans="1:14" ht="20.100000000000001" customHeight="1">
      <c r="A29" s="130" t="s">
        <v>1</v>
      </c>
      <c r="B29" s="6">
        <v>17846</v>
      </c>
      <c r="C29" s="6">
        <v>24377</v>
      </c>
      <c r="D29" s="6">
        <v>22471</v>
      </c>
      <c r="E29" s="6"/>
      <c r="F29" s="19">
        <f t="shared" ref="F29:F41" si="5">(D29-C29)/C29</f>
        <v>-7.8188456331788156E-2</v>
      </c>
      <c r="H29" s="17">
        <f t="shared" ref="H29:H40" si="6">B29/$B$41</f>
        <v>2.480554211910441E-2</v>
      </c>
      <c r="I29" s="17">
        <f t="shared" ref="I29:I40" si="7">C29/$C$41</f>
        <v>3.7438797387869441E-2</v>
      </c>
      <c r="J29" s="17">
        <f t="shared" ref="J29:J40" si="8">D29/$D$41</f>
        <v>2.7648312383727225E-2</v>
      </c>
      <c r="L29" s="17">
        <f>B29/'1'!C29</f>
        <v>3.4935904576235467E-4</v>
      </c>
      <c r="M29" s="17">
        <f>C29/'1'!D29</f>
        <v>4.283037873355822E-4</v>
      </c>
      <c r="N29" s="17">
        <f>D29/'1'!E29</f>
        <v>3.5700873799976955E-4</v>
      </c>
    </row>
    <row r="30" spans="1:14" ht="20.100000000000001" customHeight="1">
      <c r="A30" s="130" t="s">
        <v>2</v>
      </c>
      <c r="B30" s="6">
        <v>574</v>
      </c>
      <c r="C30" s="6">
        <v>660</v>
      </c>
      <c r="D30" s="6">
        <v>906</v>
      </c>
      <c r="E30" s="6"/>
      <c r="F30" s="19">
        <f t="shared" si="5"/>
        <v>0.37272727272727274</v>
      </c>
      <c r="H30" s="17">
        <f t="shared" si="6"/>
        <v>7.9784720253087138E-4</v>
      </c>
      <c r="I30" s="17">
        <f t="shared" si="7"/>
        <v>1.0136442661522677E-3</v>
      </c>
      <c r="J30" s="17">
        <f t="shared" si="8"/>
        <v>1.1147421574321066E-3</v>
      </c>
      <c r="L30" s="17">
        <f>B30/'1'!C30</f>
        <v>5.3699608320295899E-5</v>
      </c>
      <c r="M30" s="17">
        <f>C30/'1'!D30</f>
        <v>5.8248674180745636E-5</v>
      </c>
      <c r="N30" s="17">
        <f>D30/'1'!E30</f>
        <v>7.2150997224734991E-5</v>
      </c>
    </row>
    <row r="31" spans="1:14" ht="20.100000000000001" customHeight="1">
      <c r="A31" s="130" t="s">
        <v>3</v>
      </c>
      <c r="B31" s="6">
        <v>4554</v>
      </c>
      <c r="C31" s="6">
        <v>5929</v>
      </c>
      <c r="D31" s="6">
        <v>6914</v>
      </c>
      <c r="E31" s="6"/>
      <c r="F31" s="19">
        <f t="shared" si="5"/>
        <v>0.16613256872997131</v>
      </c>
      <c r="H31" s="17">
        <f t="shared" si="6"/>
        <v>6.3299584674661822E-3</v>
      </c>
      <c r="I31" s="17">
        <f t="shared" si="7"/>
        <v>9.1059043242678727E-3</v>
      </c>
      <c r="J31" s="17">
        <f t="shared" si="8"/>
        <v>8.5069837488803354E-3</v>
      </c>
      <c r="L31" s="17">
        <f>B31/'1'!C31</f>
        <v>9.8621514211860446E-5</v>
      </c>
      <c r="M31" s="17">
        <f>C31/'1'!D31</f>
        <v>1.1838288539284779E-4</v>
      </c>
      <c r="N31" s="17">
        <f>D31/'1'!E31</f>
        <v>1.2593975758946421E-4</v>
      </c>
    </row>
    <row r="32" spans="1:14" ht="20.100000000000001" customHeight="1">
      <c r="A32" s="130" t="s">
        <v>4</v>
      </c>
      <c r="B32" s="6">
        <v>2480</v>
      </c>
      <c r="C32" s="6">
        <v>4427</v>
      </c>
      <c r="D32" s="6">
        <v>4114</v>
      </c>
      <c r="E32" s="6"/>
      <c r="F32" s="19">
        <f t="shared" si="5"/>
        <v>-7.0702507341314655E-2</v>
      </c>
      <c r="H32" s="17">
        <f t="shared" si="6"/>
        <v>3.4471447077988869E-3</v>
      </c>
      <c r="I32" s="17">
        <f t="shared" si="7"/>
        <v>6.7990957064486207E-3</v>
      </c>
      <c r="J32" s="17">
        <f t="shared" si="8"/>
        <v>5.0618644985382854E-3</v>
      </c>
      <c r="L32" s="17">
        <f>B32/'1'!C32</f>
        <v>7.053218094746618E-5</v>
      </c>
      <c r="M32" s="17">
        <f>C32/'1'!D32</f>
        <v>1.2162848424258616E-4</v>
      </c>
      <c r="N32" s="17">
        <f>D32/'1'!E32</f>
        <v>1.0233105873494336E-4</v>
      </c>
    </row>
    <row r="33" spans="1:14" ht="20.100000000000001" customHeight="1">
      <c r="A33" s="130" t="s">
        <v>5</v>
      </c>
      <c r="B33" s="6">
        <v>2182</v>
      </c>
      <c r="C33" s="6">
        <v>3298</v>
      </c>
      <c r="D33" s="6">
        <v>2860</v>
      </c>
      <c r="E33" s="6"/>
      <c r="F33" s="19">
        <f t="shared" si="5"/>
        <v>-0.1328077622801698</v>
      </c>
      <c r="H33" s="17">
        <f t="shared" si="6"/>
        <v>3.0329313517811173E-3</v>
      </c>
      <c r="I33" s="17">
        <f t="shared" si="7"/>
        <v>5.0651496814699687E-3</v>
      </c>
      <c r="J33" s="17">
        <f t="shared" si="8"/>
        <v>3.5189432342779521E-3</v>
      </c>
      <c r="L33" s="17">
        <f>B33/'1'!C33</f>
        <v>9.7649781876701716E-5</v>
      </c>
      <c r="M33" s="17">
        <f>C33/'1'!D33</f>
        <v>1.3607771299989013E-4</v>
      </c>
      <c r="N33" s="17">
        <f>D33/'1'!E33</f>
        <v>1.0999178022965437E-4</v>
      </c>
    </row>
    <row r="34" spans="1:14" ht="20.100000000000001" customHeight="1">
      <c r="A34" s="130" t="s">
        <v>6</v>
      </c>
      <c r="B34" s="6">
        <v>1684</v>
      </c>
      <c r="C34" s="6">
        <v>2357</v>
      </c>
      <c r="D34" s="6">
        <v>2342</v>
      </c>
      <c r="E34" s="6"/>
      <c r="F34" s="19">
        <f t="shared" si="5"/>
        <v>-6.3640220619431481E-3</v>
      </c>
      <c r="H34" s="17">
        <f t="shared" si="6"/>
        <v>2.3407224548118249E-3</v>
      </c>
      <c r="I34" s="17">
        <f t="shared" si="7"/>
        <v>3.6199386898801444E-3</v>
      </c>
      <c r="J34" s="17">
        <f t="shared" si="8"/>
        <v>2.8815961729646727E-3</v>
      </c>
      <c r="L34" s="17">
        <f>B34/'1'!C34</f>
        <v>1.8324913557878815E-4</v>
      </c>
      <c r="M34" s="17">
        <f>C34/'1'!D34</f>
        <v>2.3660012150224314E-4</v>
      </c>
      <c r="N34" s="17">
        <f>D34/'1'!E34</f>
        <v>2.1336837603707325E-4</v>
      </c>
    </row>
    <row r="35" spans="1:14" ht="20.100000000000001" customHeight="1">
      <c r="A35" s="130" t="s">
        <v>7</v>
      </c>
      <c r="B35" s="6">
        <v>2737</v>
      </c>
      <c r="C35" s="6">
        <v>3586</v>
      </c>
      <c r="D35" s="6">
        <v>4135</v>
      </c>
      <c r="E35" s="6"/>
      <c r="F35" s="19">
        <f t="shared" si="5"/>
        <v>0.15309537088678193</v>
      </c>
      <c r="H35" s="17">
        <f t="shared" si="6"/>
        <v>3.8043689779215942E-3</v>
      </c>
      <c r="I35" s="17">
        <f t="shared" si="7"/>
        <v>5.5074671794273214E-3</v>
      </c>
      <c r="J35" s="17">
        <f t="shared" si="8"/>
        <v>5.0877028929158501E-3</v>
      </c>
      <c r="L35" s="17">
        <f>B35/'1'!C35</f>
        <v>2.1831842328312939E-4</v>
      </c>
      <c r="M35" s="17">
        <f>C35/'1'!D35</f>
        <v>2.6402473085638476E-4</v>
      </c>
      <c r="N35" s="17">
        <f>D35/'1'!E35</f>
        <v>2.6095045286105191E-4</v>
      </c>
    </row>
    <row r="36" spans="1:14" ht="20.100000000000001" customHeight="1">
      <c r="A36" s="130" t="s">
        <v>8</v>
      </c>
      <c r="B36" s="6">
        <v>2047</v>
      </c>
      <c r="C36" s="6">
        <v>2685</v>
      </c>
      <c r="D36" s="6">
        <v>3121</v>
      </c>
      <c r="E36" s="6"/>
      <c r="F36" s="19">
        <f t="shared" si="5"/>
        <v>0.16238361266294227</v>
      </c>
      <c r="H36" s="17">
        <f t="shared" si="6"/>
        <v>2.8452843616388391E-3</v>
      </c>
      <c r="I36" s="17">
        <f t="shared" si="7"/>
        <v>4.1236891736649078E-3</v>
      </c>
      <c r="J36" s="17">
        <f t="shared" si="8"/>
        <v>3.840077564399122E-3</v>
      </c>
      <c r="L36" s="17">
        <f>B36/'1'!C36</f>
        <v>1.2401532167799335E-4</v>
      </c>
      <c r="M36" s="17">
        <f>C36/'1'!D36</f>
        <v>1.6181882186134316E-4</v>
      </c>
      <c r="N36" s="17">
        <f>D36/'1'!E36</f>
        <v>1.5595309074940833E-4</v>
      </c>
    </row>
    <row r="37" spans="1:14" ht="20.100000000000001" customHeight="1">
      <c r="A37" s="130" t="s">
        <v>9</v>
      </c>
      <c r="B37" s="6">
        <v>1433</v>
      </c>
      <c r="C37" s="6">
        <v>2615</v>
      </c>
      <c r="D37" s="6">
        <v>2664</v>
      </c>
      <c r="E37" s="6"/>
      <c r="F37" s="19">
        <f t="shared" si="5"/>
        <v>1.8738049713193115E-2</v>
      </c>
      <c r="H37" s="17">
        <f t="shared" si="6"/>
        <v>1.9918380509176634E-3</v>
      </c>
      <c r="I37" s="17">
        <f t="shared" si="7"/>
        <v>4.0161814484669395E-3</v>
      </c>
      <c r="J37" s="17">
        <f t="shared" si="8"/>
        <v>3.2777848867540085E-3</v>
      </c>
      <c r="L37" s="17">
        <f>B37/'1'!C37</f>
        <v>1.7819211970531275E-4</v>
      </c>
      <c r="M37" s="17">
        <f>C37/'1'!D37</f>
        <v>2.7995580659389598E-4</v>
      </c>
      <c r="N37" s="17">
        <f>D37/'1'!E37</f>
        <v>2.4668989663193284E-4</v>
      </c>
    </row>
    <row r="38" spans="1:14" ht="20.100000000000001" customHeight="1">
      <c r="A38" s="130" t="s">
        <v>10</v>
      </c>
      <c r="B38" s="6">
        <v>1062</v>
      </c>
      <c r="C38" s="6">
        <v>1710</v>
      </c>
      <c r="D38" s="6">
        <v>1699</v>
      </c>
      <c r="E38" s="6"/>
      <c r="F38" s="19">
        <f t="shared" si="5"/>
        <v>-6.4327485380116962E-3</v>
      </c>
      <c r="H38" s="17">
        <f t="shared" si="6"/>
        <v>1.4761563224525878E-3</v>
      </c>
      <c r="I38" s="17">
        <f t="shared" si="7"/>
        <v>2.6262601441217849E-3</v>
      </c>
      <c r="J38" s="17">
        <f t="shared" si="8"/>
        <v>2.0904491451182662E-3</v>
      </c>
      <c r="L38" s="17">
        <f>B38/'1'!C38</f>
        <v>1.0158340016283953E-4</v>
      </c>
      <c r="M38" s="17">
        <f>C38/'1'!D38</f>
        <v>1.4768956517082759E-4</v>
      </c>
      <c r="N38" s="17">
        <f>D38/'1'!E38</f>
        <v>1.3074125520685321E-4</v>
      </c>
    </row>
    <row r="39" spans="1:14" ht="20.100000000000001" customHeight="1">
      <c r="A39" s="130" t="s">
        <v>11</v>
      </c>
      <c r="B39" s="6">
        <v>6008</v>
      </c>
      <c r="C39" s="6">
        <v>9198</v>
      </c>
      <c r="D39" s="6">
        <v>9272</v>
      </c>
      <c r="E39" s="6"/>
      <c r="F39" s="19">
        <f t="shared" si="5"/>
        <v>8.0452272233094146E-3</v>
      </c>
      <c r="H39" s="17">
        <f t="shared" si="6"/>
        <v>8.3509860501837542E-3</v>
      </c>
      <c r="I39" s="17">
        <f t="shared" si="7"/>
        <v>1.4126515091012969E-2</v>
      </c>
      <c r="J39" s="17">
        <f t="shared" si="8"/>
        <v>1.140826631756125E-2</v>
      </c>
      <c r="L39" s="17">
        <f>B39/'1'!C39</f>
        <v>2.4156070408833853E-4</v>
      </c>
      <c r="M39" s="17">
        <f>C39/'1'!D39</f>
        <v>3.3242249040897148E-4</v>
      </c>
      <c r="N39" s="17">
        <f>D39/'1'!E39</f>
        <v>3.0116788631756808E-4</v>
      </c>
    </row>
    <row r="40" spans="1:14" ht="20.100000000000001" customHeight="1">
      <c r="A40" s="130" t="s">
        <v>12</v>
      </c>
      <c r="B40" s="6">
        <v>666755</v>
      </c>
      <c r="C40" s="6">
        <v>579764</v>
      </c>
      <c r="D40" s="6">
        <v>738653</v>
      </c>
      <c r="E40" s="6"/>
      <c r="F40" s="19">
        <f t="shared" si="5"/>
        <v>0.27405806500576096</v>
      </c>
      <c r="H40" s="17">
        <f t="shared" si="6"/>
        <v>0.92677458453566408</v>
      </c>
      <c r="I40" s="17">
        <f t="shared" si="7"/>
        <v>0.89041583988106576</v>
      </c>
      <c r="J40" s="17">
        <f t="shared" si="8"/>
        <v>0.90883845343675251</v>
      </c>
      <c r="L40" s="17">
        <f>B40/'1'!C40</f>
        <v>2.0499994419615919E-2</v>
      </c>
      <c r="M40" s="17">
        <f>C40/'1'!D40</f>
        <v>1.8674608624603756E-2</v>
      </c>
      <c r="N40" s="17">
        <f>D40/'1'!E40</f>
        <v>2.1212645620422781E-2</v>
      </c>
    </row>
    <row r="41" spans="1:14" ht="20.100000000000001" customHeight="1">
      <c r="A41" s="132" t="s">
        <v>13</v>
      </c>
      <c r="B41" s="9">
        <f>SUM(B28:B40)</f>
        <v>719436</v>
      </c>
      <c r="C41" s="9">
        <f t="shared" ref="C41:D41" si="9">SUM(C28:C40)</f>
        <v>651116</v>
      </c>
      <c r="D41" s="9">
        <f t="shared" si="9"/>
        <v>812744</v>
      </c>
      <c r="E41" s="6"/>
      <c r="F41" s="18">
        <f t="shared" si="5"/>
        <v>0.24823226583281627</v>
      </c>
      <c r="H41" s="13">
        <f>SUM(H28:H40)</f>
        <v>1</v>
      </c>
      <c r="I41" s="13">
        <f t="shared" ref="I41:J41" si="10">SUM(I28:I40)</f>
        <v>1</v>
      </c>
      <c r="J41" s="13">
        <f t="shared" si="10"/>
        <v>1</v>
      </c>
      <c r="L41" s="13">
        <f>B41/'1'!C41</f>
        <v>2.3241083887557044E-3</v>
      </c>
      <c r="M41" s="13">
        <f>C41/'1'!D41</f>
        <v>1.9782169306045822E-3</v>
      </c>
      <c r="N41" s="13">
        <f>D41/'1'!E41</f>
        <v>2.2258498662205742E-3</v>
      </c>
    </row>
    <row r="42" spans="1:14" ht="22.5" customHeight="1">
      <c r="A42" s="20" t="s">
        <v>23</v>
      </c>
    </row>
    <row r="44" spans="1:14">
      <c r="A44" t="s">
        <v>18</v>
      </c>
    </row>
    <row r="46" spans="1:14" ht="20.100000000000001" customHeight="1">
      <c r="A46" s="131" t="s">
        <v>16</v>
      </c>
      <c r="B46" s="125" t="s">
        <v>51</v>
      </c>
      <c r="C46" s="125"/>
      <c r="D46" s="125"/>
      <c r="E46" s="4"/>
      <c r="F46" s="69" t="s">
        <v>94</v>
      </c>
    </row>
    <row r="47" spans="1:14" ht="20.100000000000001" customHeight="1">
      <c r="A47" s="131"/>
      <c r="B47" s="64">
        <v>2019</v>
      </c>
      <c r="C47" s="30">
        <v>2020</v>
      </c>
      <c r="D47" s="22">
        <v>2021</v>
      </c>
      <c r="E47" s="11"/>
      <c r="F47" s="70"/>
    </row>
    <row r="48" spans="1:14" ht="20.100000000000001" customHeight="1">
      <c r="A48" s="130" t="s">
        <v>0</v>
      </c>
      <c r="B48" s="133">
        <f t="shared" ref="B48:D61" si="11">B28/B8</f>
        <v>8.3740648379052374</v>
      </c>
      <c r="C48" s="133">
        <f t="shared" ref="C48:D48" si="12">C28/C8</f>
        <v>8.3945686900958467</v>
      </c>
      <c r="D48" s="133">
        <f t="shared" si="12"/>
        <v>8.5544367526746381</v>
      </c>
      <c r="E48" s="14"/>
      <c r="F48" s="19">
        <f>(D48-C48)/C48</f>
        <v>1.9044225913287041E-2</v>
      </c>
    </row>
    <row r="49" spans="1:6" ht="20.100000000000001" customHeight="1">
      <c r="A49" s="130" t="s">
        <v>1</v>
      </c>
      <c r="B49" s="133">
        <f t="shared" si="11"/>
        <v>6.430990990990991</v>
      </c>
      <c r="C49" s="133">
        <f t="shared" ref="C49:D49" si="13">C29/C9</f>
        <v>7.5564166150030996</v>
      </c>
      <c r="D49" s="133">
        <f t="shared" si="13"/>
        <v>7.9627923458540044</v>
      </c>
      <c r="E49" s="14"/>
      <c r="F49" s="19">
        <f t="shared" ref="F49:F61" si="14">(D49-C49)/C49</f>
        <v>5.3778894356361288E-2</v>
      </c>
    </row>
    <row r="50" spans="1:6" ht="20.100000000000001" customHeight="1">
      <c r="A50" s="130" t="s">
        <v>2</v>
      </c>
      <c r="B50" s="133">
        <f t="shared" si="11"/>
        <v>8.8307692307692314</v>
      </c>
      <c r="C50" s="133">
        <f t="shared" ref="C50:D50" si="15">C30/C10</f>
        <v>8.25</v>
      </c>
      <c r="D50" s="133">
        <f t="shared" si="15"/>
        <v>7.9473684210526319</v>
      </c>
      <c r="E50" s="14"/>
      <c r="F50" s="19">
        <f t="shared" si="14"/>
        <v>-3.6682615629984018E-2</v>
      </c>
    </row>
    <row r="51" spans="1:6" ht="20.100000000000001" customHeight="1">
      <c r="A51" s="130" t="s">
        <v>3</v>
      </c>
      <c r="B51" s="133">
        <f t="shared" si="11"/>
        <v>7.6925675675675675</v>
      </c>
      <c r="C51" s="133">
        <f t="shared" ref="C51:D51" si="16">C31/C11</f>
        <v>7.2659313725490193</v>
      </c>
      <c r="D51" s="133">
        <f t="shared" si="16"/>
        <v>7.2855637513171763</v>
      </c>
      <c r="E51" s="14"/>
      <c r="F51" s="19">
        <f t="shared" si="14"/>
        <v>2.7019769058552975E-3</v>
      </c>
    </row>
    <row r="52" spans="1:6" ht="20.100000000000001" customHeight="1">
      <c r="A52" s="130" t="s">
        <v>4</v>
      </c>
      <c r="B52" s="133">
        <f t="shared" si="11"/>
        <v>7.7742946708463947</v>
      </c>
      <c r="C52" s="133">
        <f t="shared" ref="C52:D52" si="17">C32/C12</f>
        <v>7.0718849840255595</v>
      </c>
      <c r="D52" s="133">
        <f t="shared" si="17"/>
        <v>7.179755671902269</v>
      </c>
      <c r="E52" s="14"/>
      <c r="F52" s="19">
        <f t="shared" si="14"/>
        <v>1.5253456203031431E-2</v>
      </c>
    </row>
    <row r="53" spans="1:6" ht="20.100000000000001" customHeight="1">
      <c r="A53" s="130" t="s">
        <v>5</v>
      </c>
      <c r="B53" s="133">
        <f t="shared" si="11"/>
        <v>8.0516605166051658</v>
      </c>
      <c r="C53" s="133">
        <f t="shared" ref="C53:D53" si="18">C33/C13</f>
        <v>7.1231101511879054</v>
      </c>
      <c r="D53" s="133">
        <f t="shared" si="18"/>
        <v>7.096774193548387</v>
      </c>
      <c r="E53" s="14"/>
      <c r="F53" s="19">
        <f t="shared" si="14"/>
        <v>-3.6972554236194646E-3</v>
      </c>
    </row>
    <row r="54" spans="1:6" ht="20.100000000000001" customHeight="1">
      <c r="A54" s="130" t="s">
        <v>6</v>
      </c>
      <c r="B54" s="133">
        <f t="shared" si="11"/>
        <v>7.8325581395348838</v>
      </c>
      <c r="C54" s="133">
        <f t="shared" ref="C54:D54" si="19">C34/C14</f>
        <v>7.1641337386018238</v>
      </c>
      <c r="D54" s="133">
        <f t="shared" si="19"/>
        <v>7.530546623794212</v>
      </c>
      <c r="E54" s="14"/>
      <c r="F54" s="19">
        <f t="shared" si="14"/>
        <v>5.1145455760838239E-2</v>
      </c>
    </row>
    <row r="55" spans="1:6" ht="20.100000000000001" customHeight="1">
      <c r="A55" s="130" t="s">
        <v>7</v>
      </c>
      <c r="B55" s="133">
        <f t="shared" si="11"/>
        <v>7.6452513966480451</v>
      </c>
      <c r="C55" s="133">
        <f t="shared" ref="C55:D55" si="20">C35/C15</f>
        <v>7.2152917505030185</v>
      </c>
      <c r="D55" s="133">
        <f t="shared" si="20"/>
        <v>7.0563139931740615</v>
      </c>
      <c r="E55" s="14"/>
      <c r="F55" s="19">
        <f t="shared" si="14"/>
        <v>-2.2033448241074075E-2</v>
      </c>
    </row>
    <row r="56" spans="1:6" ht="20.100000000000001" customHeight="1">
      <c r="A56" s="130" t="s">
        <v>8</v>
      </c>
      <c r="B56" s="133">
        <f t="shared" si="11"/>
        <v>7.3898916967509027</v>
      </c>
      <c r="C56" s="133">
        <f t="shared" ref="C56:D56" si="21">C36/C16</f>
        <v>7.458333333333333</v>
      </c>
      <c r="D56" s="133">
        <f t="shared" si="21"/>
        <v>7.4665071770334928</v>
      </c>
      <c r="E56" s="14"/>
      <c r="F56" s="19">
        <f t="shared" si="14"/>
        <v>1.095934350859404E-3</v>
      </c>
    </row>
    <row r="57" spans="1:6" ht="20.100000000000001" customHeight="1">
      <c r="A57" s="130" t="s">
        <v>9</v>
      </c>
      <c r="B57" s="133">
        <f t="shared" si="11"/>
        <v>7.6631016042780749</v>
      </c>
      <c r="C57" s="133">
        <f t="shared" ref="C57:D57" si="22">C37/C17</f>
        <v>7.0485175202156336</v>
      </c>
      <c r="D57" s="133">
        <f t="shared" si="22"/>
        <v>6.9738219895287958</v>
      </c>
      <c r="E57" s="14"/>
      <c r="F57" s="19">
        <f t="shared" si="14"/>
        <v>-1.0597339152893617E-2</v>
      </c>
    </row>
    <row r="58" spans="1:6" ht="20.100000000000001" customHeight="1">
      <c r="A58" s="130" t="s">
        <v>10</v>
      </c>
      <c r="B58" s="133">
        <f t="shared" si="11"/>
        <v>7.9849624060150379</v>
      </c>
      <c r="C58" s="133">
        <f t="shared" ref="C58:D58" si="23">C38/C18</f>
        <v>7.3706896551724137</v>
      </c>
      <c r="D58" s="133">
        <f t="shared" si="23"/>
        <v>7.6531531531531529</v>
      </c>
      <c r="E58" s="14"/>
      <c r="F58" s="19">
        <f t="shared" si="14"/>
        <v>3.832253305937515E-2</v>
      </c>
    </row>
    <row r="59" spans="1:6" ht="20.100000000000001" customHeight="1">
      <c r="A59" s="130" t="s">
        <v>11</v>
      </c>
      <c r="B59" s="133">
        <f t="shared" si="11"/>
        <v>7.8127438231469437</v>
      </c>
      <c r="C59" s="133">
        <f t="shared" ref="C59:D59" si="24">C39/C19</f>
        <v>7.24822695035461</v>
      </c>
      <c r="D59" s="133">
        <f t="shared" si="24"/>
        <v>7.5875613747954169</v>
      </c>
      <c r="E59" s="14"/>
      <c r="F59" s="19">
        <f t="shared" si="14"/>
        <v>4.6816197501128948E-2</v>
      </c>
    </row>
    <row r="60" spans="1:6" ht="20.100000000000001" customHeight="1">
      <c r="A60" s="130" t="s">
        <v>12</v>
      </c>
      <c r="B60" s="133">
        <f t="shared" si="11"/>
        <v>6.940592925696917</v>
      </c>
      <c r="C60" s="133">
        <f t="shared" ref="C60:D60" si="25">C40/C20</f>
        <v>6.5766434121717428</v>
      </c>
      <c r="D60" s="133">
        <f t="shared" si="25"/>
        <v>6.7235845621700348</v>
      </c>
      <c r="E60" s="14"/>
      <c r="F60" s="19">
        <f t="shared" si="14"/>
        <v>2.2342879306233972E-2</v>
      </c>
    </row>
    <row r="61" spans="1:6" ht="20.100000000000001" customHeight="1">
      <c r="A61" s="132" t="s">
        <v>13</v>
      </c>
      <c r="B61" s="134">
        <f t="shared" si="11"/>
        <v>6.9692531240918338</v>
      </c>
      <c r="C61" s="134">
        <f t="shared" ref="C61:D61" si="26">C41/C21</f>
        <v>6.6660796920430814</v>
      </c>
      <c r="D61" s="134">
        <f t="shared" si="26"/>
        <v>6.8039949435333318</v>
      </c>
      <c r="E61" s="14"/>
      <c r="F61" s="18">
        <f t="shared" si="14"/>
        <v>2.068910932086095E-2</v>
      </c>
    </row>
  </sheetData>
  <mergeCells count="13">
    <mergeCell ref="H6:J6"/>
    <mergeCell ref="L6:N6"/>
    <mergeCell ref="A26:A27"/>
    <mergeCell ref="B26:D26"/>
    <mergeCell ref="F26:F27"/>
    <mergeCell ref="H26:J26"/>
    <mergeCell ref="L26:N26"/>
    <mergeCell ref="A46:A47"/>
    <mergeCell ref="B46:D46"/>
    <mergeCell ref="F46:F47"/>
    <mergeCell ref="A6:A7"/>
    <mergeCell ref="B6:D6"/>
    <mergeCell ref="F6:F7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B65D233B-E494-4FC8-A8FB-40FFE9542A2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F28:F40</xm:sqref>
        </x14:conditionalFormatting>
        <x14:conditionalFormatting xmlns:xm="http://schemas.microsoft.com/office/excel/2006/main">
          <x14:cfRule type="iconSet" priority="6" id="{99F8603D-D913-44AA-B8C3-E6185D89DF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F48:F60</xm:sqref>
        </x14:conditionalFormatting>
        <x14:conditionalFormatting xmlns:xm="http://schemas.microsoft.com/office/excel/2006/main">
          <x14:cfRule type="iconSet" priority="5" id="{FEDF1872-B8A0-402C-928C-CBEF92F286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F8:F20</xm:sqref>
        </x14:conditionalFormatting>
        <x14:conditionalFormatting xmlns:xm="http://schemas.microsoft.com/office/excel/2006/main">
          <x14:cfRule type="iconSet" priority="3" id="{50357C32-BF8D-43A0-85C7-2184193824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F21</xm:sqref>
        </x14:conditionalFormatting>
        <x14:conditionalFormatting xmlns:xm="http://schemas.microsoft.com/office/excel/2006/main">
          <x14:cfRule type="iconSet" priority="2" id="{643B3F3D-A33F-49C4-9558-0C5AFBE17AB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F41</xm:sqref>
        </x14:conditionalFormatting>
        <x14:conditionalFormatting xmlns:xm="http://schemas.microsoft.com/office/excel/2006/main">
          <x14:cfRule type="iconSet" priority="1" id="{08E0F749-891B-427E-9132-3C5E5DD272A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65CC-0A2B-4C5D-A316-7C863541EC96}">
  <dimension ref="A2:K61"/>
  <sheetViews>
    <sheetView workbookViewId="0">
      <selection activeCell="A12" sqref="A12"/>
    </sheetView>
  </sheetViews>
  <sheetFormatPr defaultRowHeight="15"/>
  <cols>
    <col min="1" max="1" width="45.5703125" bestFit="1" customWidth="1"/>
    <col min="2" max="2" width="2.5703125" customWidth="1"/>
    <col min="3" max="5" width="10.7109375" customWidth="1"/>
    <col min="6" max="6" width="1.7109375" customWidth="1"/>
    <col min="7" max="7" width="10.85546875" customWidth="1"/>
    <col min="8" max="8" width="2.5703125" customWidth="1"/>
  </cols>
  <sheetData>
    <row r="2" spans="1:11">
      <c r="A2" s="2" t="s">
        <v>14</v>
      </c>
    </row>
    <row r="4" spans="1:11">
      <c r="A4" s="2" t="s">
        <v>15</v>
      </c>
    </row>
    <row r="5" spans="1:11">
      <c r="A5" s="2"/>
    </row>
    <row r="6" spans="1:11" ht="20.100000000000001" customHeight="1">
      <c r="A6" s="68" t="s">
        <v>16</v>
      </c>
      <c r="B6" s="4"/>
      <c r="C6" s="125" t="s">
        <v>20</v>
      </c>
      <c r="D6" s="125"/>
      <c r="E6" s="125"/>
      <c r="F6" s="4"/>
      <c r="G6" s="69" t="s">
        <v>94</v>
      </c>
      <c r="I6" s="125" t="s">
        <v>19</v>
      </c>
      <c r="J6" s="125"/>
      <c r="K6" s="125"/>
    </row>
    <row r="7" spans="1:11" ht="20.100000000000001" customHeight="1">
      <c r="A7" s="68"/>
      <c r="B7" s="11"/>
      <c r="C7" s="7">
        <v>2019</v>
      </c>
      <c r="D7" s="30">
        <v>2020</v>
      </c>
      <c r="E7" s="10">
        <v>2021</v>
      </c>
      <c r="F7" s="11"/>
      <c r="G7" s="70"/>
      <c r="I7" s="64">
        <v>2019</v>
      </c>
      <c r="J7" s="30">
        <v>2020</v>
      </c>
      <c r="K7" s="22">
        <v>2021</v>
      </c>
    </row>
    <row r="8" spans="1:11" ht="20.100000000000001" customHeight="1">
      <c r="A8" s="5" t="s">
        <v>0</v>
      </c>
      <c r="B8" s="6"/>
      <c r="C8" s="6">
        <v>6326245</v>
      </c>
      <c r="D8" s="6">
        <v>6428479</v>
      </c>
      <c r="E8" s="6">
        <v>6490693</v>
      </c>
      <c r="F8" s="6"/>
      <c r="G8" s="19">
        <f>(E8-D8)/D8</f>
        <v>9.677872479633207E-3</v>
      </c>
      <c r="I8" s="17">
        <f>C8/$C$21</f>
        <v>7.5966428221854496E-2</v>
      </c>
      <c r="J8" s="17">
        <f>D8/$D$21</f>
        <v>7.3940514710478092E-2</v>
      </c>
      <c r="K8" s="17">
        <f>E8/$E$21</f>
        <v>7.0860171487105689E-2</v>
      </c>
    </row>
    <row r="9" spans="1:11" ht="20.100000000000001" customHeight="1">
      <c r="A9" s="5" t="s">
        <v>1</v>
      </c>
      <c r="B9" s="6"/>
      <c r="C9" s="6">
        <v>12723253</v>
      </c>
      <c r="D9" s="6">
        <v>13834596</v>
      </c>
      <c r="E9" s="6">
        <v>14549603</v>
      </c>
      <c r="F9" s="6"/>
      <c r="G9" s="19">
        <f t="shared" ref="G9:G21" si="0">(E9-D9)/D9</f>
        <v>5.168253557964396E-2</v>
      </c>
      <c r="I9" s="17">
        <f t="shared" ref="I9:I20" si="1">C9/$C$21</f>
        <v>0.15278258837161615</v>
      </c>
      <c r="J9" s="17">
        <f t="shared" ref="J9:J20" si="2">D9/$D$21</f>
        <v>0.15912584439515495</v>
      </c>
      <c r="K9" s="17">
        <f t="shared" ref="K9:K20" si="3">E9/$E$21</f>
        <v>0.15884087625917717</v>
      </c>
    </row>
    <row r="10" spans="1:11" ht="20.100000000000001" customHeight="1">
      <c r="A10" s="5" t="s">
        <v>2</v>
      </c>
      <c r="B10" s="6"/>
      <c r="C10" s="6">
        <v>2762446</v>
      </c>
      <c r="D10" s="6">
        <v>2920876</v>
      </c>
      <c r="E10" s="6">
        <v>3141265</v>
      </c>
      <c r="F10" s="6"/>
      <c r="G10" s="19">
        <f t="shared" si="0"/>
        <v>7.5453049016801804E-2</v>
      </c>
      <c r="I10" s="17">
        <f t="shared" si="1"/>
        <v>3.3171835073688906E-2</v>
      </c>
      <c r="J10" s="17">
        <f t="shared" si="2"/>
        <v>3.3595983567105435E-2</v>
      </c>
      <c r="K10" s="17">
        <f t="shared" si="3"/>
        <v>3.4293807546658436E-2</v>
      </c>
    </row>
    <row r="11" spans="1:11" ht="20.100000000000001" customHeight="1">
      <c r="A11" s="5" t="s">
        <v>3</v>
      </c>
      <c r="B11" s="6"/>
      <c r="C11" s="6">
        <v>13550695</v>
      </c>
      <c r="D11" s="6">
        <v>14364699</v>
      </c>
      <c r="E11" s="6">
        <v>15062804</v>
      </c>
      <c r="F11" s="6"/>
      <c r="G11" s="19">
        <f t="shared" si="0"/>
        <v>4.859865145799435E-2</v>
      </c>
      <c r="I11" s="17">
        <f t="shared" si="1"/>
        <v>0.16271862677998444</v>
      </c>
      <c r="J11" s="17">
        <f t="shared" si="2"/>
        <v>0.1652231014087609</v>
      </c>
      <c r="K11" s="17">
        <f t="shared" si="3"/>
        <v>0.16444359246642254</v>
      </c>
    </row>
    <row r="12" spans="1:11" ht="20.100000000000001" customHeight="1">
      <c r="A12" s="5" t="s">
        <v>4</v>
      </c>
      <c r="B12" s="6"/>
      <c r="C12" s="6">
        <v>11018165</v>
      </c>
      <c r="D12" s="6">
        <v>11123621</v>
      </c>
      <c r="E12" s="6">
        <v>11497546</v>
      </c>
      <c r="F12" s="6"/>
      <c r="G12" s="19">
        <f t="shared" si="0"/>
        <v>3.3615402754193079E-2</v>
      </c>
      <c r="I12" s="17">
        <f t="shared" si="1"/>
        <v>0.13230765495314353</v>
      </c>
      <c r="J12" s="17">
        <f t="shared" si="2"/>
        <v>0.12794414700340204</v>
      </c>
      <c r="K12" s="17">
        <f t="shared" si="3"/>
        <v>0.12552096998593001</v>
      </c>
    </row>
    <row r="13" spans="1:11" ht="20.100000000000001" customHeight="1">
      <c r="A13" s="5" t="s">
        <v>5</v>
      </c>
      <c r="B13" s="6"/>
      <c r="C13" s="6">
        <v>7295321</v>
      </c>
      <c r="D13" s="6">
        <v>7717159</v>
      </c>
      <c r="E13" s="6">
        <v>7827997</v>
      </c>
      <c r="F13" s="6"/>
      <c r="G13" s="19">
        <f t="shared" si="0"/>
        <v>1.4362539374917636E-2</v>
      </c>
      <c r="I13" s="17">
        <f t="shared" si="1"/>
        <v>8.7603227365030567E-2</v>
      </c>
      <c r="J13" s="17">
        <f t="shared" si="2"/>
        <v>8.8762941990259026E-2</v>
      </c>
      <c r="K13" s="17">
        <f t="shared" si="3"/>
        <v>8.5459782155857464E-2</v>
      </c>
    </row>
    <row r="14" spans="1:11" ht="20.100000000000001" customHeight="1">
      <c r="A14" s="5" t="s">
        <v>6</v>
      </c>
      <c r="B14" s="6"/>
      <c r="C14" s="6">
        <v>2490254</v>
      </c>
      <c r="D14" s="6">
        <v>2621565</v>
      </c>
      <c r="E14" s="6">
        <v>2741461</v>
      </c>
      <c r="F14" s="6"/>
      <c r="G14" s="19">
        <f t="shared" si="0"/>
        <v>4.5734513544390468E-2</v>
      </c>
      <c r="I14" s="17">
        <f t="shared" si="1"/>
        <v>2.9903315749735593E-2</v>
      </c>
      <c r="J14" s="17">
        <f t="shared" si="2"/>
        <v>3.015330149588643E-2</v>
      </c>
      <c r="K14" s="17">
        <f t="shared" si="3"/>
        <v>2.9929068681142715E-2</v>
      </c>
    </row>
    <row r="15" spans="1:11" ht="20.100000000000001" customHeight="1">
      <c r="A15" s="5" t="s">
        <v>7</v>
      </c>
      <c r="B15" s="6"/>
      <c r="C15" s="6">
        <v>3350944</v>
      </c>
      <c r="D15" s="6">
        <v>3591442</v>
      </c>
      <c r="E15" s="6">
        <v>3952513</v>
      </c>
      <c r="F15" s="6"/>
      <c r="G15" s="19">
        <f t="shared" si="0"/>
        <v>0.10053649759623015</v>
      </c>
      <c r="I15" s="17">
        <f t="shared" si="1"/>
        <v>4.0238600757867261E-2</v>
      </c>
      <c r="J15" s="17">
        <f t="shared" si="2"/>
        <v>4.1308849267895069E-2</v>
      </c>
      <c r="K15" s="17">
        <f t="shared" si="3"/>
        <v>4.3150361445998847E-2</v>
      </c>
    </row>
    <row r="16" spans="1:11" ht="20.100000000000001" customHeight="1">
      <c r="A16" s="5" t="s">
        <v>8</v>
      </c>
      <c r="B16" s="6"/>
      <c r="C16" s="6">
        <v>4697766</v>
      </c>
      <c r="D16" s="6">
        <v>4586637</v>
      </c>
      <c r="E16" s="6">
        <v>5237606</v>
      </c>
      <c r="F16" s="6"/>
      <c r="G16" s="19">
        <f t="shared" si="0"/>
        <v>0.14192729880302279</v>
      </c>
      <c r="I16" s="17">
        <f t="shared" si="1"/>
        <v>5.6411426310879281E-2</v>
      </c>
      <c r="J16" s="17">
        <f t="shared" si="2"/>
        <v>5.2755605263721493E-2</v>
      </c>
      <c r="K16" s="17">
        <f t="shared" si="3"/>
        <v>5.7179974363583935E-2</v>
      </c>
    </row>
    <row r="17" spans="1:11" ht="20.100000000000001" customHeight="1">
      <c r="A17" s="5" t="s">
        <v>9</v>
      </c>
      <c r="B17" s="6"/>
      <c r="C17" s="6">
        <v>2283125</v>
      </c>
      <c r="D17" s="6">
        <v>2560890</v>
      </c>
      <c r="E17" s="6">
        <v>2817505</v>
      </c>
      <c r="F17" s="6"/>
      <c r="G17" s="19">
        <f t="shared" si="0"/>
        <v>0.10020539734233021</v>
      </c>
      <c r="I17" s="17">
        <f t="shared" si="1"/>
        <v>2.7416081962368125E-2</v>
      </c>
      <c r="J17" s="17">
        <f t="shared" si="2"/>
        <v>2.9455416237171534E-2</v>
      </c>
      <c r="K17" s="17">
        <f t="shared" si="3"/>
        <v>3.0759255978641684E-2</v>
      </c>
    </row>
    <row r="18" spans="1:11" ht="20.100000000000001" customHeight="1">
      <c r="A18" s="5" t="s">
        <v>10</v>
      </c>
      <c r="B18" s="6"/>
      <c r="C18" s="6">
        <v>2885145</v>
      </c>
      <c r="D18" s="6">
        <v>3091710</v>
      </c>
      <c r="E18" s="6">
        <v>3314667</v>
      </c>
      <c r="F18" s="6"/>
      <c r="G18" s="19">
        <f t="shared" si="0"/>
        <v>7.2114460929388585E-2</v>
      </c>
      <c r="I18" s="17">
        <f t="shared" si="1"/>
        <v>3.4645221699782791E-2</v>
      </c>
      <c r="J18" s="17">
        <f t="shared" si="2"/>
        <v>3.5560920201424352E-2</v>
      </c>
      <c r="K18" s="17">
        <f t="shared" si="3"/>
        <v>3.6186871269778154E-2</v>
      </c>
    </row>
    <row r="19" spans="1:11" ht="20.100000000000001" customHeight="1">
      <c r="A19" s="5" t="s">
        <v>11</v>
      </c>
      <c r="B19" s="6"/>
      <c r="C19" s="6">
        <v>6434269</v>
      </c>
      <c r="D19" s="6">
        <v>6920095</v>
      </c>
      <c r="E19" s="6">
        <v>7310996</v>
      </c>
      <c r="F19" s="6"/>
      <c r="G19" s="19">
        <f t="shared" si="0"/>
        <v>5.6487808332111047E-2</v>
      </c>
      <c r="I19" s="17">
        <f t="shared" si="1"/>
        <v>7.7263595410643038E-2</v>
      </c>
      <c r="J19" s="17">
        <f t="shared" si="2"/>
        <v>7.9595093356516503E-2</v>
      </c>
      <c r="K19" s="17">
        <f t="shared" si="3"/>
        <v>7.9815580601569625E-2</v>
      </c>
    </row>
    <row r="20" spans="1:11" ht="20.100000000000001" customHeight="1">
      <c r="A20" s="5" t="s">
        <v>12</v>
      </c>
      <c r="B20" s="6"/>
      <c r="C20" s="6">
        <v>7459224</v>
      </c>
      <c r="D20" s="6">
        <v>7179457</v>
      </c>
      <c r="E20" s="6">
        <v>7653951</v>
      </c>
      <c r="F20" s="6"/>
      <c r="G20" s="19">
        <f t="shared" si="0"/>
        <v>6.6090513530480094E-2</v>
      </c>
      <c r="I20" s="17">
        <f t="shared" si="1"/>
        <v>8.9571397343405829E-2</v>
      </c>
      <c r="J20" s="17">
        <f t="shared" si="2"/>
        <v>8.2578281102224163E-2</v>
      </c>
      <c r="K20" s="17">
        <f t="shared" si="3"/>
        <v>8.3559687758133702E-2</v>
      </c>
    </row>
    <row r="21" spans="1:11" ht="20.100000000000001" customHeight="1">
      <c r="A21" s="8" t="s">
        <v>13</v>
      </c>
      <c r="B21" s="6"/>
      <c r="C21" s="12">
        <f>SUM(C8:C20)</f>
        <v>83276852</v>
      </c>
      <c r="D21" s="12">
        <f t="shared" ref="D21:E21" si="4">SUM(D8:D20)</f>
        <v>86941226</v>
      </c>
      <c r="E21" s="12">
        <f t="shared" si="4"/>
        <v>91598607</v>
      </c>
      <c r="F21" s="6"/>
      <c r="G21" s="18">
        <f t="shared" si="0"/>
        <v>5.3569304394212244E-2</v>
      </c>
      <c r="I21" s="13">
        <f>SUM(I8:I20)</f>
        <v>1</v>
      </c>
      <c r="J21" s="13">
        <f>SUM(J8:J20)</f>
        <v>0.99999999999999989</v>
      </c>
      <c r="K21" s="13">
        <f>SUM(K8:K20)</f>
        <v>1</v>
      </c>
    </row>
    <row r="24" spans="1:11">
      <c r="A24" s="3" t="s">
        <v>17</v>
      </c>
      <c r="B24" s="1"/>
    </row>
    <row r="26" spans="1:11" ht="20.100000000000001" customHeight="1">
      <c r="A26" s="68" t="s">
        <v>16</v>
      </c>
      <c r="B26" s="4"/>
      <c r="C26" s="125" t="s">
        <v>20</v>
      </c>
      <c r="D26" s="125"/>
      <c r="E26" s="125"/>
      <c r="F26" s="4"/>
      <c r="G26" s="69" t="s">
        <v>95</v>
      </c>
      <c r="I26" s="125" t="s">
        <v>19</v>
      </c>
      <c r="J26" s="125"/>
      <c r="K26" s="125"/>
    </row>
    <row r="27" spans="1:11" ht="20.100000000000001" customHeight="1">
      <c r="A27" s="68"/>
      <c r="B27" s="11"/>
      <c r="C27" s="64">
        <v>2019</v>
      </c>
      <c r="D27" s="30">
        <v>2020</v>
      </c>
      <c r="E27" s="22">
        <v>2021</v>
      </c>
      <c r="F27" s="11"/>
      <c r="G27" s="70"/>
      <c r="I27" s="64">
        <v>2019</v>
      </c>
      <c r="J27" s="30">
        <v>2020</v>
      </c>
      <c r="K27" s="22">
        <v>2021</v>
      </c>
    </row>
    <row r="28" spans="1:11" ht="20.100000000000001" customHeight="1">
      <c r="A28" s="5" t="s">
        <v>0</v>
      </c>
      <c r="B28" s="6"/>
      <c r="C28" s="6">
        <v>29974370</v>
      </c>
      <c r="D28" s="6">
        <v>30408870</v>
      </c>
      <c r="E28" s="6">
        <v>32298289</v>
      </c>
      <c r="F28" s="6"/>
      <c r="G28" s="19">
        <f>(E28-D28)/D28</f>
        <v>6.213381161483475E-2</v>
      </c>
      <c r="I28" s="17">
        <f>C28/$C$41</f>
        <v>9.6830968654150362E-2</v>
      </c>
      <c r="J28" s="17">
        <f>D28/$D$41</f>
        <v>9.2388056006232011E-2</v>
      </c>
      <c r="K28" s="17">
        <f>E28/$E$41</f>
        <v>8.845484217638451E-2</v>
      </c>
    </row>
    <row r="29" spans="1:11" ht="20.100000000000001" customHeight="1">
      <c r="A29" s="5" t="s">
        <v>1</v>
      </c>
      <c r="B29" s="6"/>
      <c r="C29" s="6">
        <v>51082118</v>
      </c>
      <c r="D29" s="6">
        <v>56915210</v>
      </c>
      <c r="E29" s="6">
        <v>62942437</v>
      </c>
      <c r="F29" s="6"/>
      <c r="G29" s="19">
        <f t="shared" ref="G29:G41" si="5">(E29-D29)/D29</f>
        <v>0.10589835300616478</v>
      </c>
      <c r="I29" s="17">
        <f t="shared" ref="I29:I40" si="6">C29/$C$41</f>
        <v>0.16501867985367533</v>
      </c>
      <c r="J29" s="17">
        <f t="shared" ref="J29:J40" si="7">D29/$D$41</f>
        <v>0.17291946754635923</v>
      </c>
      <c r="K29" s="17">
        <f t="shared" ref="K29:K40" si="8">E29/$E$41</f>
        <v>0.17237951307674609</v>
      </c>
    </row>
    <row r="30" spans="1:11" ht="20.100000000000001" customHeight="1">
      <c r="A30" s="5" t="s">
        <v>2</v>
      </c>
      <c r="B30" s="6"/>
      <c r="C30" s="6">
        <v>10689091</v>
      </c>
      <c r="D30" s="6">
        <v>11330730</v>
      </c>
      <c r="E30" s="6">
        <v>12556999</v>
      </c>
      <c r="F30" s="6"/>
      <c r="G30" s="19">
        <f t="shared" si="5"/>
        <v>0.10822506581658904</v>
      </c>
      <c r="I30" s="17">
        <f t="shared" si="6"/>
        <v>3.4530668553246019E-2</v>
      </c>
      <c r="J30" s="17">
        <f t="shared" si="7"/>
        <v>3.4424959488185303E-2</v>
      </c>
      <c r="K30" s="17">
        <f t="shared" si="8"/>
        <v>3.4389665804093153E-2</v>
      </c>
    </row>
    <row r="31" spans="1:11" ht="20.100000000000001" customHeight="1">
      <c r="A31" s="5" t="s">
        <v>3</v>
      </c>
      <c r="B31" s="6"/>
      <c r="C31" s="6">
        <v>46176537</v>
      </c>
      <c r="D31" s="6">
        <v>50083253</v>
      </c>
      <c r="E31" s="6">
        <v>54899264</v>
      </c>
      <c r="F31" s="6"/>
      <c r="G31" s="19">
        <f t="shared" si="5"/>
        <v>9.6160107651154375E-2</v>
      </c>
      <c r="I31" s="17">
        <f t="shared" si="6"/>
        <v>0.1491714023281962</v>
      </c>
      <c r="J31" s="17">
        <f t="shared" si="7"/>
        <v>0.15216265461815212</v>
      </c>
      <c r="K31" s="17">
        <f t="shared" si="8"/>
        <v>0.1503517951901312</v>
      </c>
    </row>
    <row r="32" spans="1:11" ht="20.100000000000001" customHeight="1">
      <c r="A32" s="5" t="s">
        <v>4</v>
      </c>
      <c r="B32" s="6"/>
      <c r="C32" s="6">
        <v>35161255</v>
      </c>
      <c r="D32" s="6">
        <v>36397724</v>
      </c>
      <c r="E32" s="6">
        <v>40202848</v>
      </c>
      <c r="F32" s="6"/>
      <c r="G32" s="19">
        <f t="shared" si="5"/>
        <v>0.10454291043033351</v>
      </c>
      <c r="I32" s="17">
        <f t="shared" si="6"/>
        <v>0.11358698717422878</v>
      </c>
      <c r="J32" s="17">
        <f t="shared" si="7"/>
        <v>0.11058335819158605</v>
      </c>
      <c r="K32" s="17">
        <f t="shared" si="8"/>
        <v>0.11010293996939514</v>
      </c>
    </row>
    <row r="33" spans="1:11" ht="20.100000000000001" customHeight="1">
      <c r="A33" s="5" t="s">
        <v>5</v>
      </c>
      <c r="B33" s="6"/>
      <c r="C33" s="6">
        <v>22345160</v>
      </c>
      <c r="D33" s="6">
        <v>24236151</v>
      </c>
      <c r="E33" s="6">
        <v>26001943</v>
      </c>
      <c r="F33" s="6"/>
      <c r="G33" s="19">
        <f t="shared" si="5"/>
        <v>7.2857773497120068E-2</v>
      </c>
      <c r="I33" s="17">
        <f t="shared" si="6"/>
        <v>7.2185119738362294E-2</v>
      </c>
      <c r="J33" s="17">
        <f t="shared" si="7"/>
        <v>7.3634136222868393E-2</v>
      </c>
      <c r="K33" s="17">
        <f t="shared" si="8"/>
        <v>7.121113333106735E-2</v>
      </c>
    </row>
    <row r="34" spans="1:11" ht="20.100000000000001" customHeight="1">
      <c r="A34" s="5" t="s">
        <v>6</v>
      </c>
      <c r="B34" s="6"/>
      <c r="C34" s="6">
        <v>9189675</v>
      </c>
      <c r="D34" s="6">
        <v>9961956</v>
      </c>
      <c r="E34" s="6">
        <v>10976322</v>
      </c>
      <c r="F34" s="6"/>
      <c r="G34" s="19">
        <f t="shared" si="5"/>
        <v>0.10182397914626405</v>
      </c>
      <c r="I34" s="17">
        <f t="shared" si="6"/>
        <v>2.968686687549494E-2</v>
      </c>
      <c r="J34" s="17">
        <f t="shared" si="7"/>
        <v>3.0266358100765306E-2</v>
      </c>
      <c r="K34" s="17">
        <f t="shared" si="8"/>
        <v>3.0060689288747684E-2</v>
      </c>
    </row>
    <row r="35" spans="1:11" ht="20.100000000000001" customHeight="1">
      <c r="A35" s="5" t="s">
        <v>7</v>
      </c>
      <c r="B35" s="6"/>
      <c r="C35" s="6">
        <v>12536734</v>
      </c>
      <c r="D35" s="6">
        <v>13582061</v>
      </c>
      <c r="E35" s="6">
        <v>15845920</v>
      </c>
      <c r="F35" s="6"/>
      <c r="G35" s="19">
        <f t="shared" si="5"/>
        <v>0.16668007896592424</v>
      </c>
      <c r="I35" s="17">
        <f t="shared" si="6"/>
        <v>4.0499403222800719E-2</v>
      </c>
      <c r="J35" s="17">
        <f t="shared" si="7"/>
        <v>4.1264940537022905E-2</v>
      </c>
      <c r="K35" s="17">
        <f t="shared" si="8"/>
        <v>4.3396984674315554E-2</v>
      </c>
    </row>
    <row r="36" spans="1:11" ht="20.100000000000001" customHeight="1">
      <c r="A36" s="5" t="s">
        <v>8</v>
      </c>
      <c r="B36" s="6"/>
      <c r="C36" s="6">
        <v>16506025</v>
      </c>
      <c r="D36" s="6">
        <v>16592631</v>
      </c>
      <c r="E36" s="6">
        <v>20012428</v>
      </c>
      <c r="F36" s="6"/>
      <c r="G36" s="19">
        <f t="shared" si="5"/>
        <v>0.20610335997949933</v>
      </c>
      <c r="I36" s="17">
        <f t="shared" si="6"/>
        <v>5.332203443740844E-2</v>
      </c>
      <c r="J36" s="17">
        <f t="shared" si="7"/>
        <v>5.041163720055173E-2</v>
      </c>
      <c r="K36" s="17">
        <f t="shared" si="8"/>
        <v>5.4807737967365953E-2</v>
      </c>
    </row>
    <row r="37" spans="1:11" ht="20.100000000000001" customHeight="1">
      <c r="A37" s="5" t="s">
        <v>9</v>
      </c>
      <c r="B37" s="6"/>
      <c r="C37" s="6">
        <v>8041882</v>
      </c>
      <c r="D37" s="6">
        <v>9340760</v>
      </c>
      <c r="E37" s="6">
        <v>10798983</v>
      </c>
      <c r="F37" s="6"/>
      <c r="G37" s="19">
        <f t="shared" si="5"/>
        <v>0.15611395646606915</v>
      </c>
      <c r="I37" s="17">
        <f t="shared" si="6"/>
        <v>2.5978968827781071E-2</v>
      </c>
      <c r="J37" s="17">
        <f t="shared" si="7"/>
        <v>2.8379043944111431E-2</v>
      </c>
      <c r="K37" s="17">
        <f t="shared" si="8"/>
        <v>2.9575013615441341E-2</v>
      </c>
    </row>
    <row r="38" spans="1:11" ht="20.100000000000001" customHeight="1">
      <c r="A38" s="5" t="s">
        <v>10</v>
      </c>
      <c r="B38" s="6"/>
      <c r="C38" s="6">
        <v>10454464</v>
      </c>
      <c r="D38" s="6">
        <v>11578340</v>
      </c>
      <c r="E38" s="6">
        <v>12995133</v>
      </c>
      <c r="F38" s="6"/>
      <c r="G38" s="19">
        <f t="shared" si="5"/>
        <v>0.12236581409770313</v>
      </c>
      <c r="I38" s="17">
        <f t="shared" si="6"/>
        <v>3.3772715686099276E-2</v>
      </c>
      <c r="J38" s="17">
        <f t="shared" si="7"/>
        <v>3.517724678290237E-2</v>
      </c>
      <c r="K38" s="17">
        <f t="shared" si="8"/>
        <v>3.5589576852697244E-2</v>
      </c>
    </row>
    <row r="39" spans="1:11" ht="20.100000000000001" customHeight="1">
      <c r="A39" s="5" t="s">
        <v>11</v>
      </c>
      <c r="B39" s="6"/>
      <c r="C39" s="6">
        <v>24871595</v>
      </c>
      <c r="D39" s="6">
        <v>27669608</v>
      </c>
      <c r="E39" s="6">
        <v>30786815</v>
      </c>
      <c r="F39" s="6"/>
      <c r="G39" s="19">
        <f t="shared" si="5"/>
        <v>0.11265815547513358</v>
      </c>
      <c r="I39" s="17">
        <f t="shared" si="6"/>
        <v>8.0346664027424866E-2</v>
      </c>
      <c r="J39" s="17">
        <f t="shared" si="7"/>
        <v>8.4065645766333491E-2</v>
      </c>
      <c r="K39" s="17">
        <f t="shared" si="8"/>
        <v>8.4315390884592903E-2</v>
      </c>
    </row>
    <row r="40" spans="1:11" ht="20.100000000000001" customHeight="1">
      <c r="A40" s="5" t="s">
        <v>12</v>
      </c>
      <c r="B40" s="6"/>
      <c r="C40" s="6">
        <v>32524643</v>
      </c>
      <c r="D40" s="6">
        <v>31045577</v>
      </c>
      <c r="E40" s="6">
        <v>34821352</v>
      </c>
      <c r="F40" s="6"/>
      <c r="G40" s="19">
        <f t="shared" si="5"/>
        <v>0.12162038412106176</v>
      </c>
      <c r="I40" s="17">
        <f t="shared" si="6"/>
        <v>0.10506952062113169</v>
      </c>
      <c r="J40" s="17">
        <f t="shared" si="7"/>
        <v>9.4322495594929653E-2</v>
      </c>
      <c r="K40" s="17">
        <f t="shared" si="8"/>
        <v>9.5364717169021895E-2</v>
      </c>
    </row>
    <row r="41" spans="1:11" ht="20.100000000000001" customHeight="1">
      <c r="A41" s="8" t="s">
        <v>13</v>
      </c>
      <c r="B41" s="6"/>
      <c r="C41" s="12">
        <f>SUM(C28:C40)</f>
        <v>309553549</v>
      </c>
      <c r="D41" s="12">
        <f t="shared" ref="D41:E41" si="9">SUM(D28:D40)</f>
        <v>329142871</v>
      </c>
      <c r="E41" s="12">
        <f t="shared" si="9"/>
        <v>365138733</v>
      </c>
      <c r="F41" s="6"/>
      <c r="G41" s="18">
        <f t="shared" si="5"/>
        <v>0.10936242334715492</v>
      </c>
      <c r="I41" s="13">
        <f>SUM(I28:I40)</f>
        <v>1</v>
      </c>
      <c r="J41" s="13">
        <f t="shared" ref="J41:K41" si="10">SUM(J28:J40)</f>
        <v>0.99999999999999989</v>
      </c>
      <c r="K41" s="13">
        <f t="shared" si="10"/>
        <v>1</v>
      </c>
    </row>
    <row r="44" spans="1:11">
      <c r="A44" t="s">
        <v>18</v>
      </c>
    </row>
    <row r="46" spans="1:11" ht="20.100000000000001" customHeight="1">
      <c r="A46" s="68" t="s">
        <v>16</v>
      </c>
      <c r="B46" s="4"/>
      <c r="C46" s="125" t="s">
        <v>20</v>
      </c>
      <c r="D46" s="125"/>
      <c r="E46" s="125"/>
      <c r="G46" s="69" t="s">
        <v>95</v>
      </c>
    </row>
    <row r="47" spans="1:11" ht="20.100000000000001" customHeight="1">
      <c r="A47" s="68"/>
      <c r="B47" s="11"/>
      <c r="C47" s="64">
        <v>2019</v>
      </c>
      <c r="D47" s="30">
        <v>2020</v>
      </c>
      <c r="E47" s="22">
        <v>2021</v>
      </c>
      <c r="G47" s="70"/>
    </row>
    <row r="48" spans="1:11" ht="20.100000000000001" customHeight="1">
      <c r="A48" s="5" t="s">
        <v>0</v>
      </c>
      <c r="B48" s="14"/>
      <c r="C48" s="14">
        <f t="shared" ref="C48:E48" si="11">C28/C8</f>
        <v>4.7380981925296917</v>
      </c>
      <c r="D48" s="14">
        <f t="shared" ref="D48:E48" si="12">D28/D8</f>
        <v>4.7303366783962426</v>
      </c>
      <c r="E48" s="14">
        <f t="shared" si="12"/>
        <v>4.9760925374224296</v>
      </c>
      <c r="G48" s="19">
        <f>(E48-D48)/D48</f>
        <v>5.1953143240008715E-2</v>
      </c>
    </row>
    <row r="49" spans="1:7" ht="20.100000000000001" customHeight="1">
      <c r="A49" s="5" t="s">
        <v>1</v>
      </c>
      <c r="B49" s="14"/>
      <c r="C49" s="14">
        <f t="shared" ref="C49:E61" si="13">C29/C9</f>
        <v>4.0148630228448656</v>
      </c>
      <c r="D49" s="14">
        <f t="shared" ref="D49:E49" si="14">D29/D9</f>
        <v>4.113977018194098</v>
      </c>
      <c r="E49" s="14">
        <f t="shared" si="14"/>
        <v>4.32605872476383</v>
      </c>
      <c r="G49" s="19">
        <f t="shared" ref="G49:G61" si="15">(E49-C49)/C49</f>
        <v>7.7510913858888336E-2</v>
      </c>
    </row>
    <row r="50" spans="1:7" ht="20.100000000000001" customHeight="1">
      <c r="A50" s="5" t="s">
        <v>2</v>
      </c>
      <c r="B50" s="14"/>
      <c r="C50" s="14">
        <f t="shared" si="13"/>
        <v>3.8694298458684804</v>
      </c>
      <c r="D50" s="14">
        <f t="shared" ref="D50:E50" si="16">D30/D10</f>
        <v>3.8792232193355694</v>
      </c>
      <c r="E50" s="14">
        <f t="shared" si="16"/>
        <v>3.9974338363684696</v>
      </c>
      <c r="G50" s="19">
        <f t="shared" si="15"/>
        <v>3.308084022680069E-2</v>
      </c>
    </row>
    <row r="51" spans="1:7" ht="20.100000000000001" customHeight="1">
      <c r="A51" s="5" t="s">
        <v>3</v>
      </c>
      <c r="B51" s="14"/>
      <c r="C51" s="14">
        <f t="shared" si="13"/>
        <v>3.4076877237661978</v>
      </c>
      <c r="D51" s="14">
        <f t="shared" ref="D51:E51" si="17">D31/D11</f>
        <v>3.486550814604608</v>
      </c>
      <c r="E51" s="14">
        <f t="shared" si="17"/>
        <v>3.644690855699908</v>
      </c>
      <c r="G51" s="19">
        <f t="shared" si="15"/>
        <v>6.9549545364964632E-2</v>
      </c>
    </row>
    <row r="52" spans="1:7" ht="20.100000000000001" customHeight="1">
      <c r="A52" s="5" t="s">
        <v>4</v>
      </c>
      <c r="B52" s="14"/>
      <c r="C52" s="14">
        <f t="shared" si="13"/>
        <v>3.1912078826192927</v>
      </c>
      <c r="D52" s="14">
        <f t="shared" ref="D52:E52" si="18">D32/D12</f>
        <v>3.2721111228079418</v>
      </c>
      <c r="E52" s="14">
        <f t="shared" si="18"/>
        <v>3.496645979933457</v>
      </c>
      <c r="G52" s="19">
        <f t="shared" si="15"/>
        <v>9.5712378681975949E-2</v>
      </c>
    </row>
    <row r="53" spans="1:7" ht="20.100000000000001" customHeight="1">
      <c r="A53" s="5" t="s">
        <v>5</v>
      </c>
      <c r="B53" s="14"/>
      <c r="C53" s="14">
        <f t="shared" si="13"/>
        <v>3.0629440431750705</v>
      </c>
      <c r="D53" s="14">
        <f t="shared" ref="D53:E53" si="19">D33/D13</f>
        <v>3.1405535379017069</v>
      </c>
      <c r="E53" s="14">
        <f t="shared" si="19"/>
        <v>3.3216598064613465</v>
      </c>
      <c r="G53" s="19">
        <f t="shared" si="15"/>
        <v>8.4466369492695439E-2</v>
      </c>
    </row>
    <row r="54" spans="1:7" ht="20.100000000000001" customHeight="1">
      <c r="A54" s="5" t="s">
        <v>6</v>
      </c>
      <c r="B54" s="14"/>
      <c r="C54" s="14">
        <f t="shared" si="13"/>
        <v>3.6902560943582463</v>
      </c>
      <c r="D54" s="14">
        <f t="shared" ref="D54:E54" si="20">D34/D14</f>
        <v>3.8000034330638379</v>
      </c>
      <c r="E54" s="14">
        <f t="shared" si="20"/>
        <v>4.0038220496297416</v>
      </c>
      <c r="G54" s="19">
        <f t="shared" si="15"/>
        <v>8.4971326448287046E-2</v>
      </c>
    </row>
    <row r="55" spans="1:7" ht="20.100000000000001" customHeight="1">
      <c r="A55" s="5" t="s">
        <v>7</v>
      </c>
      <c r="B55" s="14"/>
      <c r="C55" s="14">
        <f t="shared" si="13"/>
        <v>3.7412544047289362</v>
      </c>
      <c r="D55" s="14">
        <f t="shared" ref="D55:E55" si="21">D35/D15</f>
        <v>3.7817848652435426</v>
      </c>
      <c r="E55" s="14">
        <f t="shared" si="21"/>
        <v>4.0090747329610297</v>
      </c>
      <c r="G55" s="19">
        <f t="shared" si="15"/>
        <v>7.1585703419037541E-2</v>
      </c>
    </row>
    <row r="56" spans="1:7" ht="20.100000000000001" customHeight="1">
      <c r="A56" s="5" t="s">
        <v>8</v>
      </c>
      <c r="B56" s="14"/>
      <c r="C56" s="14">
        <f t="shared" si="13"/>
        <v>3.5135902895120785</v>
      </c>
      <c r="D56" s="14">
        <f t="shared" ref="D56:E56" si="22">D36/D16</f>
        <v>3.6176028318787816</v>
      </c>
      <c r="E56" s="14">
        <f t="shared" si="22"/>
        <v>3.8209113094799418</v>
      </c>
      <c r="G56" s="19">
        <f t="shared" si="15"/>
        <v>8.7466379015562465E-2</v>
      </c>
    </row>
    <row r="57" spans="1:7" ht="20.100000000000001" customHeight="1">
      <c r="A57" s="5" t="s">
        <v>9</v>
      </c>
      <c r="B57" s="14"/>
      <c r="C57" s="14">
        <f t="shared" si="13"/>
        <v>3.522313495756912</v>
      </c>
      <c r="D57" s="14">
        <f t="shared" ref="D57:E57" si="23">D37/D17</f>
        <v>3.6474663105404761</v>
      </c>
      <c r="E57" s="14">
        <f t="shared" si="23"/>
        <v>3.8328176879899059</v>
      </c>
      <c r="G57" s="19">
        <f t="shared" si="15"/>
        <v>8.8153479980426733E-2</v>
      </c>
    </row>
    <row r="58" spans="1:7" ht="20.100000000000001" customHeight="1">
      <c r="A58" s="5" t="s">
        <v>10</v>
      </c>
      <c r="B58" s="14"/>
      <c r="C58" s="14">
        <f t="shared" si="13"/>
        <v>3.6235489030880599</v>
      </c>
      <c r="D58" s="14">
        <f t="shared" ref="D58:E58" si="24">D38/D18</f>
        <v>3.7449631433737318</v>
      </c>
      <c r="E58" s="14">
        <f t="shared" si="24"/>
        <v>3.9204942758955879</v>
      </c>
      <c r="G58" s="19">
        <f t="shared" si="15"/>
        <v>8.1948769217510847E-2</v>
      </c>
    </row>
    <row r="59" spans="1:7" ht="20.100000000000001" customHeight="1">
      <c r="A59" s="5" t="s">
        <v>11</v>
      </c>
      <c r="B59" s="14"/>
      <c r="C59" s="14">
        <f t="shared" si="13"/>
        <v>3.8654888379705605</v>
      </c>
      <c r="D59" s="14">
        <f t="shared" ref="D59:E59" si="25">D39/D19</f>
        <v>3.9984433739710221</v>
      </c>
      <c r="E59" s="14">
        <f t="shared" si="25"/>
        <v>4.2110288392990505</v>
      </c>
      <c r="G59" s="19">
        <f t="shared" si="15"/>
        <v>8.9391022924258032E-2</v>
      </c>
    </row>
    <row r="60" spans="1:7" ht="20.100000000000001" customHeight="1">
      <c r="A60" s="5" t="s">
        <v>12</v>
      </c>
      <c r="B60" s="14"/>
      <c r="C60" s="14">
        <f t="shared" si="13"/>
        <v>4.3603252831661843</v>
      </c>
      <c r="D60" s="14">
        <f t="shared" ref="D60:E60" si="26">D40/D20</f>
        <v>4.324223545039688</v>
      </c>
      <c r="E60" s="14">
        <f t="shared" si="26"/>
        <v>4.5494610561264368</v>
      </c>
      <c r="G60" s="19">
        <f t="shared" si="15"/>
        <v>4.3376528281145674E-2</v>
      </c>
    </row>
    <row r="61" spans="1:7" ht="20.100000000000001" customHeight="1">
      <c r="A61" s="8" t="s">
        <v>13</v>
      </c>
      <c r="B61" s="14"/>
      <c r="C61" s="15">
        <f t="shared" si="13"/>
        <v>3.7171619911857379</v>
      </c>
      <c r="D61" s="15">
        <f t="shared" ref="D61:E61" si="27">D41/D21</f>
        <v>3.7858089440790725</v>
      </c>
      <c r="E61" s="15">
        <f t="shared" si="27"/>
        <v>3.9862913308277714</v>
      </c>
      <c r="G61" s="18">
        <f t="shared" si="15"/>
        <v>7.2401832441040315E-2</v>
      </c>
    </row>
  </sheetData>
  <mergeCells count="11">
    <mergeCell ref="I6:K6"/>
    <mergeCell ref="A26:A27"/>
    <mergeCell ref="C26:E26"/>
    <mergeCell ref="I26:K26"/>
    <mergeCell ref="A46:A47"/>
    <mergeCell ref="C46:E46"/>
    <mergeCell ref="G6:G7"/>
    <mergeCell ref="G26:G27"/>
    <mergeCell ref="G46:G47"/>
    <mergeCell ref="A6:A7"/>
    <mergeCell ref="C6:E6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B81527A4-D5EA-45DA-9939-92FFDB57182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4" id="{6C7FD284-0A23-4ECD-8E80-7708636BC4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G8:G21</xm:sqref>
        </x14:conditionalFormatting>
        <x14:conditionalFormatting xmlns:xm="http://schemas.microsoft.com/office/excel/2006/main">
          <x14:cfRule type="iconSet" priority="3" id="{81A9B4F0-7923-4213-AFEE-6128B6CCFF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</xm:sqref>
        </x14:conditionalFormatting>
        <x14:conditionalFormatting xmlns:xm="http://schemas.microsoft.com/office/excel/2006/main">
          <x14:cfRule type="iconSet" priority="2" id="{36FAEE2C-1FC5-4DEC-9E7D-3E972869A0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G49:G61</xm:sqref>
        </x14:conditionalFormatting>
        <x14:conditionalFormatting xmlns:xm="http://schemas.microsoft.com/office/excel/2006/main">
          <x14:cfRule type="iconSet" priority="1" id="{83F522EE-F3A9-4BD3-B4DD-9B8C109B71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1FD87-04A4-4D40-A482-272CA0E68AD4}">
  <dimension ref="A2:V204"/>
  <sheetViews>
    <sheetView workbookViewId="0">
      <selection activeCell="U176" sqref="U176:U188"/>
    </sheetView>
  </sheetViews>
  <sheetFormatPr defaultRowHeight="15"/>
  <cols>
    <col min="1" max="1" width="44.28515625" customWidth="1"/>
    <col min="2" max="7" width="10.7109375" customWidth="1"/>
    <col min="8" max="10" width="10.7109375" style="16" customWidth="1"/>
    <col min="11" max="11" width="2.42578125" style="46" customWidth="1"/>
    <col min="12" max="14" width="11.7109375" customWidth="1"/>
    <col min="15" max="15" width="2.5703125" style="37" customWidth="1"/>
    <col min="16" max="17" width="11" style="21" customWidth="1"/>
    <col min="18" max="18" width="10.140625" style="21" bestFit="1" customWidth="1"/>
    <col min="19" max="19" width="1.7109375" style="49" customWidth="1"/>
    <col min="20" max="20" width="10.140625" style="21" bestFit="1" customWidth="1"/>
    <col min="21" max="21" width="10.140625" style="21" customWidth="1"/>
    <col min="22" max="22" width="10.140625" style="21" bestFit="1" customWidth="1"/>
  </cols>
  <sheetData>
    <row r="2" spans="1:22">
      <c r="A2" s="2" t="s">
        <v>67</v>
      </c>
    </row>
    <row r="4" spans="1:22" ht="19.5" customHeight="1">
      <c r="A4" s="31"/>
      <c r="B4" s="71" t="s">
        <v>15</v>
      </c>
      <c r="C4" s="73"/>
      <c r="D4" s="72"/>
      <c r="E4" s="71" t="s">
        <v>17</v>
      </c>
      <c r="F4" s="73"/>
      <c r="G4" s="72"/>
      <c r="H4" s="73" t="s">
        <v>72</v>
      </c>
      <c r="I4" s="73"/>
      <c r="J4" s="73"/>
      <c r="L4" s="74" t="s">
        <v>96</v>
      </c>
      <c r="M4" s="75"/>
      <c r="N4" s="76"/>
      <c r="P4" s="74" t="s">
        <v>68</v>
      </c>
      <c r="Q4" s="75"/>
      <c r="R4" s="76"/>
      <c r="S4" s="50"/>
      <c r="T4" s="74" t="s">
        <v>69</v>
      </c>
      <c r="U4" s="75"/>
      <c r="V4" s="76"/>
    </row>
    <row r="5" spans="1:22" ht="20.25" customHeight="1" thickBot="1">
      <c r="A5" s="32"/>
      <c r="B5" s="122">
        <v>2019</v>
      </c>
      <c r="C5" s="121">
        <v>2020</v>
      </c>
      <c r="D5" s="23">
        <v>2021</v>
      </c>
      <c r="E5" s="29">
        <v>2019</v>
      </c>
      <c r="F5" s="137">
        <v>2020</v>
      </c>
      <c r="G5" s="23">
        <v>2021</v>
      </c>
      <c r="H5" s="124">
        <v>2019</v>
      </c>
      <c r="I5" s="123">
        <v>2020</v>
      </c>
      <c r="J5" s="22">
        <v>2021</v>
      </c>
      <c r="L5" s="27" t="s">
        <v>70</v>
      </c>
      <c r="M5" s="30" t="s">
        <v>71</v>
      </c>
      <c r="N5" s="28" t="s">
        <v>73</v>
      </c>
      <c r="P5" s="27">
        <v>2019</v>
      </c>
      <c r="Q5" s="30">
        <v>2020</v>
      </c>
      <c r="R5" s="28">
        <v>2021</v>
      </c>
      <c r="S5" s="39"/>
      <c r="T5" s="27">
        <v>2019</v>
      </c>
      <c r="U5" s="30">
        <v>2020</v>
      </c>
      <c r="V5" s="28">
        <v>2021</v>
      </c>
    </row>
    <row r="6" spans="1:22" ht="7.5" customHeight="1" thickBot="1">
      <c r="A6" s="34"/>
      <c r="B6" s="35"/>
      <c r="C6" s="35"/>
      <c r="D6" s="35"/>
      <c r="E6" s="35"/>
      <c r="F6" s="35"/>
      <c r="G6" s="35"/>
      <c r="H6" s="36"/>
      <c r="I6" s="36"/>
      <c r="J6" s="36"/>
      <c r="L6" s="36"/>
      <c r="M6" s="36"/>
      <c r="N6" s="36"/>
      <c r="P6" s="38"/>
      <c r="Q6" s="38"/>
      <c r="R6" s="38"/>
      <c r="S6" s="39"/>
      <c r="T6" s="38"/>
      <c r="U6" s="38"/>
      <c r="V6" s="38"/>
    </row>
    <row r="7" spans="1:22" ht="20.100000000000001" customHeight="1" thickBot="1">
      <c r="A7" s="40" t="s">
        <v>0</v>
      </c>
      <c r="B7" s="41">
        <v>6326245</v>
      </c>
      <c r="C7" s="116">
        <v>6428479</v>
      </c>
      <c r="D7" s="42">
        <v>6490693</v>
      </c>
      <c r="E7" s="119">
        <v>29974370</v>
      </c>
      <c r="F7" s="116">
        <v>30408870</v>
      </c>
      <c r="G7" s="42">
        <v>32298289</v>
      </c>
      <c r="H7" s="84">
        <f>E7/B7</f>
        <v>4.7380981925296917</v>
      </c>
      <c r="I7" s="88">
        <f t="shared" ref="I7:J22" si="0">F7/C7</f>
        <v>4.7303366783962426</v>
      </c>
      <c r="J7" s="126">
        <f t="shared" si="0"/>
        <v>4.9760925374224296</v>
      </c>
      <c r="L7" s="103">
        <f>(D7-C7)/C7</f>
        <v>9.677872479633207E-3</v>
      </c>
      <c r="M7" s="106">
        <f>(G7-F7)/F7</f>
        <v>6.213381161483475E-2</v>
      </c>
      <c r="N7" s="104">
        <f>(J7-I7)/I7</f>
        <v>5.1953143240008715E-2</v>
      </c>
      <c r="P7" s="53">
        <f>B7/B189</f>
        <v>7.5966428221854496E-2</v>
      </c>
      <c r="Q7" s="109">
        <f t="shared" ref="Q7:R7" si="1">C7/C189</f>
        <v>7.3940514710478092E-2</v>
      </c>
      <c r="R7" s="53">
        <f t="shared" si="1"/>
        <v>7.0860171487105689E-2</v>
      </c>
      <c r="S7" s="54"/>
      <c r="T7" s="53">
        <f>E7/E189</f>
        <v>9.6830968654150362E-2</v>
      </c>
      <c r="U7" s="53">
        <f t="shared" ref="U7:V7" si="2">F7/F189</f>
        <v>9.2388056006232011E-2</v>
      </c>
      <c r="V7" s="53">
        <f t="shared" si="2"/>
        <v>8.845484217638451E-2</v>
      </c>
    </row>
    <row r="8" spans="1:22" ht="20.100000000000001" customHeight="1">
      <c r="A8" s="56" t="s">
        <v>54</v>
      </c>
      <c r="B8" s="57">
        <v>651948</v>
      </c>
      <c r="C8" s="81">
        <v>644529</v>
      </c>
      <c r="D8" s="58">
        <v>592427</v>
      </c>
      <c r="E8" s="77">
        <v>2688170</v>
      </c>
      <c r="F8" s="81">
        <v>2555335</v>
      </c>
      <c r="G8" s="58">
        <v>2502271</v>
      </c>
      <c r="H8" s="85">
        <f t="shared" ref="H8:H71" si="3">E8/B8</f>
        <v>4.1232889739672487</v>
      </c>
      <c r="I8" s="89">
        <f t="shared" si="0"/>
        <v>3.964654809946488</v>
      </c>
      <c r="J8" s="127">
        <f t="shared" si="0"/>
        <v>4.2237625901587874</v>
      </c>
      <c r="L8" s="92">
        <f t="shared" ref="L8:L71" si="4">(D8-C8)/C8</f>
        <v>-8.0837324619993822E-2</v>
      </c>
      <c r="M8" s="99">
        <f t="shared" ref="M8:M71" si="5">(G8-F8)/F8</f>
        <v>-2.0765966106205253E-2</v>
      </c>
      <c r="N8" s="93">
        <f t="shared" ref="N8:N71" si="6">(J8-I8)/I8</f>
        <v>6.5354436296005472E-2</v>
      </c>
      <c r="P8" s="25">
        <f>B8/$B$7</f>
        <v>0.10305449757320496</v>
      </c>
      <c r="Q8" s="110">
        <f>C8/$C$7</f>
        <v>0.1002615082043513</v>
      </c>
      <c r="R8" s="25">
        <f>D8/$D$7</f>
        <v>9.1273304714920275E-2</v>
      </c>
      <c r="S8" s="51"/>
      <c r="T8" s="25">
        <f>E8/$E$7</f>
        <v>8.9682285232350167E-2</v>
      </c>
      <c r="U8" s="113">
        <f>F8/$F$7</f>
        <v>8.4032553659507903E-2</v>
      </c>
      <c r="V8" s="25">
        <f>G8/$G$7</f>
        <v>7.7473794354865053E-2</v>
      </c>
    </row>
    <row r="9" spans="1:22" ht="20.100000000000001" customHeight="1">
      <c r="A9" s="56" t="s">
        <v>55</v>
      </c>
      <c r="B9" s="57">
        <v>8020</v>
      </c>
      <c r="C9" s="81">
        <v>7779</v>
      </c>
      <c r="D9" s="58">
        <v>8536</v>
      </c>
      <c r="E9" s="77">
        <v>70392</v>
      </c>
      <c r="F9" s="81">
        <v>74194</v>
      </c>
      <c r="G9" s="58">
        <v>96175</v>
      </c>
      <c r="H9" s="85">
        <f t="shared" si="3"/>
        <v>8.7770573566084789</v>
      </c>
      <c r="I9" s="89">
        <f t="shared" si="0"/>
        <v>9.5377297853194491</v>
      </c>
      <c r="J9" s="127">
        <f t="shared" si="0"/>
        <v>11.266986879100282</v>
      </c>
      <c r="L9" s="92">
        <f t="shared" si="4"/>
        <v>9.7313279341817716E-2</v>
      </c>
      <c r="M9" s="99">
        <f t="shared" si="5"/>
        <v>0.29626384882874623</v>
      </c>
      <c r="N9" s="93">
        <f t="shared" si="6"/>
        <v>0.1813069915696835</v>
      </c>
      <c r="P9" s="25">
        <f t="shared" ref="P9:P20" si="7">B9/$B$7</f>
        <v>1.2677346514401513E-3</v>
      </c>
      <c r="Q9" s="110">
        <f t="shared" ref="Q9:Q20" si="8">C9/$C$7</f>
        <v>1.2100840649864454E-3</v>
      </c>
      <c r="R9" s="25">
        <f t="shared" ref="R9:R20" si="9">D9/$D$7</f>
        <v>1.3151138098813177E-3</v>
      </c>
      <c r="S9" s="51"/>
      <c r="T9" s="25">
        <f t="shared" ref="T9:T20" si="10">E9/$E$7</f>
        <v>2.3484063218009252E-3</v>
      </c>
      <c r="U9" s="110">
        <f t="shared" ref="U9:U20" si="11">F9/$F$7</f>
        <v>2.4398802060056819E-3</v>
      </c>
      <c r="V9" s="25">
        <f t="shared" ref="V9:V20" si="12">G9/$G$7</f>
        <v>2.9777119153277746E-3</v>
      </c>
    </row>
    <row r="10" spans="1:22" ht="20.100000000000001" customHeight="1">
      <c r="A10" s="56" t="s">
        <v>56</v>
      </c>
      <c r="B10" s="57">
        <v>863925</v>
      </c>
      <c r="C10" s="81">
        <v>976596</v>
      </c>
      <c r="D10" s="58">
        <v>1050011</v>
      </c>
      <c r="E10" s="77">
        <v>6375711</v>
      </c>
      <c r="F10" s="81">
        <v>7024332</v>
      </c>
      <c r="G10" s="58">
        <v>7918382</v>
      </c>
      <c r="H10" s="85">
        <f t="shared" si="3"/>
        <v>7.3799357583123539</v>
      </c>
      <c r="I10" s="89">
        <f t="shared" si="0"/>
        <v>7.1926692306747109</v>
      </c>
      <c r="J10" s="127">
        <f t="shared" si="0"/>
        <v>7.5412371870389929</v>
      </c>
      <c r="L10" s="92">
        <f t="shared" si="4"/>
        <v>7.5174381218026692E-2</v>
      </c>
      <c r="M10" s="99">
        <f t="shared" si="5"/>
        <v>0.12727900674398648</v>
      </c>
      <c r="N10" s="93">
        <f t="shared" si="6"/>
        <v>4.8461557898107951E-2</v>
      </c>
      <c r="P10" s="25">
        <f t="shared" si="7"/>
        <v>0.13656205221264747</v>
      </c>
      <c r="Q10" s="110">
        <f t="shared" si="8"/>
        <v>0.15191711756389031</v>
      </c>
      <c r="R10" s="25">
        <f t="shared" si="9"/>
        <v>0.16177178615596208</v>
      </c>
      <c r="S10" s="51"/>
      <c r="T10" s="25">
        <f t="shared" si="10"/>
        <v>0.21270542133162432</v>
      </c>
      <c r="U10" s="110">
        <f t="shared" si="11"/>
        <v>0.23099615342497107</v>
      </c>
      <c r="V10" s="25">
        <f t="shared" si="12"/>
        <v>0.24516413237865325</v>
      </c>
    </row>
    <row r="11" spans="1:22" ht="20.100000000000001" customHeight="1">
      <c r="A11" s="56" t="s">
        <v>57</v>
      </c>
      <c r="B11" s="57">
        <v>255</v>
      </c>
      <c r="C11" s="81">
        <v>152</v>
      </c>
      <c r="D11" s="58">
        <v>102</v>
      </c>
      <c r="E11" s="77">
        <v>1977</v>
      </c>
      <c r="F11" s="81">
        <v>1066</v>
      </c>
      <c r="G11" s="58">
        <v>790</v>
      </c>
      <c r="H11" s="85">
        <f t="shared" si="3"/>
        <v>7.7529411764705882</v>
      </c>
      <c r="I11" s="89">
        <f t="shared" si="0"/>
        <v>7.0131578947368425</v>
      </c>
      <c r="J11" s="127">
        <f t="shared" si="0"/>
        <v>7.7450980392156863</v>
      </c>
      <c r="L11" s="92">
        <f t="shared" si="4"/>
        <v>-0.32894736842105265</v>
      </c>
      <c r="M11" s="99">
        <f t="shared" si="5"/>
        <v>-0.25891181988742962</v>
      </c>
      <c r="N11" s="93">
        <f t="shared" si="6"/>
        <v>0.10436669977559498</v>
      </c>
      <c r="P11" s="25">
        <f t="shared" si="7"/>
        <v>4.0308271336314041E-5</v>
      </c>
      <c r="Q11" s="110">
        <f t="shared" si="8"/>
        <v>2.3644784403900208E-5</v>
      </c>
      <c r="R11" s="25">
        <f t="shared" si="9"/>
        <v>1.5714808880962325E-5</v>
      </c>
      <c r="S11" s="51"/>
      <c r="T11" s="25">
        <f t="shared" si="10"/>
        <v>6.595634870724555E-5</v>
      </c>
      <c r="U11" s="110">
        <f t="shared" si="11"/>
        <v>3.5055561091221081E-5</v>
      </c>
      <c r="V11" s="25">
        <f t="shared" si="12"/>
        <v>2.4459500006331604E-5</v>
      </c>
    </row>
    <row r="12" spans="1:22" ht="20.100000000000001" customHeight="1">
      <c r="A12" s="56" t="s">
        <v>58</v>
      </c>
      <c r="B12" s="57">
        <v>1336</v>
      </c>
      <c r="C12" s="81">
        <v>799</v>
      </c>
      <c r="D12" s="58">
        <v>759</v>
      </c>
      <c r="E12" s="77">
        <v>5583</v>
      </c>
      <c r="F12" s="81">
        <v>3221</v>
      </c>
      <c r="G12" s="58">
        <v>3160</v>
      </c>
      <c r="H12" s="85">
        <f t="shared" si="3"/>
        <v>4.1788922155688626</v>
      </c>
      <c r="I12" s="89">
        <f t="shared" si="0"/>
        <v>4.0312891113892366</v>
      </c>
      <c r="J12" s="127">
        <f t="shared" si="0"/>
        <v>4.1633728590250332</v>
      </c>
      <c r="L12" s="92">
        <f t="shared" si="4"/>
        <v>-5.0062578222778473E-2</v>
      </c>
      <c r="M12" s="99">
        <f t="shared" si="5"/>
        <v>-1.893821794473766E-2</v>
      </c>
      <c r="N12" s="93">
        <f t="shared" si="6"/>
        <v>3.2764642769637205E-2</v>
      </c>
      <c r="P12" s="25">
        <f t="shared" si="7"/>
        <v>2.1118372747182571E-4</v>
      </c>
      <c r="Q12" s="110">
        <f t="shared" si="8"/>
        <v>1.2429067591260702E-4</v>
      </c>
      <c r="R12" s="25">
        <f t="shared" si="9"/>
        <v>1.1693666608480789E-4</v>
      </c>
      <c r="S12" s="51"/>
      <c r="T12" s="25">
        <f t="shared" si="10"/>
        <v>1.8625912738115931E-4</v>
      </c>
      <c r="U12" s="110">
        <f t="shared" si="11"/>
        <v>1.0592304153360516E-4</v>
      </c>
      <c r="V12" s="25">
        <f t="shared" si="12"/>
        <v>9.7838000025326415E-5</v>
      </c>
    </row>
    <row r="13" spans="1:22" ht="20.100000000000001" customHeight="1">
      <c r="A13" s="56" t="s">
        <v>59</v>
      </c>
      <c r="B13" s="57">
        <v>26891</v>
      </c>
      <c r="C13" s="81">
        <v>17985</v>
      </c>
      <c r="D13" s="58">
        <v>15466</v>
      </c>
      <c r="E13" s="77">
        <v>135409</v>
      </c>
      <c r="F13" s="81">
        <v>111102</v>
      </c>
      <c r="G13" s="58">
        <v>117880</v>
      </c>
      <c r="H13" s="85">
        <f t="shared" si="3"/>
        <v>5.0354765534937336</v>
      </c>
      <c r="I13" s="89">
        <f t="shared" si="0"/>
        <v>6.1774812343619683</v>
      </c>
      <c r="J13" s="127">
        <f t="shared" si="0"/>
        <v>7.6218802534592012</v>
      </c>
      <c r="L13" s="92">
        <f t="shared" si="4"/>
        <v>-0.14006116207951069</v>
      </c>
      <c r="M13" s="99">
        <f t="shared" si="5"/>
        <v>6.1007002574211086E-2</v>
      </c>
      <c r="N13" s="93">
        <f t="shared" si="6"/>
        <v>0.23381682020543046</v>
      </c>
      <c r="P13" s="25">
        <f t="shared" si="7"/>
        <v>4.2507048019796894E-3</v>
      </c>
      <c r="Q13" s="110">
        <f t="shared" si="8"/>
        <v>2.7977068914746398E-3</v>
      </c>
      <c r="R13" s="25">
        <f t="shared" si="9"/>
        <v>2.3827964132643463E-3</v>
      </c>
      <c r="S13" s="51"/>
      <c r="T13" s="25">
        <f t="shared" si="10"/>
        <v>4.5174927779966685E-3</v>
      </c>
      <c r="U13" s="110">
        <f t="shared" si="11"/>
        <v>3.6536050172203045E-3</v>
      </c>
      <c r="V13" s="25">
        <f t="shared" si="12"/>
        <v>3.6497289376536323E-3</v>
      </c>
    </row>
    <row r="14" spans="1:22" ht="20.100000000000001" customHeight="1">
      <c r="A14" s="56" t="s">
        <v>60</v>
      </c>
      <c r="B14" s="57">
        <v>281655</v>
      </c>
      <c r="C14" s="81">
        <v>278348</v>
      </c>
      <c r="D14" s="58">
        <v>279062</v>
      </c>
      <c r="E14" s="77">
        <v>1419515</v>
      </c>
      <c r="F14" s="81">
        <v>1375042</v>
      </c>
      <c r="G14" s="58">
        <v>1446379</v>
      </c>
      <c r="H14" s="85">
        <f t="shared" si="3"/>
        <v>5.039906978395555</v>
      </c>
      <c r="I14" s="89">
        <f t="shared" si="0"/>
        <v>4.9400103467601708</v>
      </c>
      <c r="J14" s="127">
        <f t="shared" si="0"/>
        <v>5.1830023435652288</v>
      </c>
      <c r="L14" s="92">
        <f t="shared" si="4"/>
        <v>2.5651342923247158E-3</v>
      </c>
      <c r="M14" s="99">
        <f t="shared" si="5"/>
        <v>5.1879869851248178E-2</v>
      </c>
      <c r="N14" s="93">
        <f t="shared" si="6"/>
        <v>4.9188560296117706E-2</v>
      </c>
      <c r="P14" s="25">
        <f t="shared" si="7"/>
        <v>4.4521671228351101E-2</v>
      </c>
      <c r="Q14" s="110">
        <f t="shared" si="8"/>
        <v>4.3299200324057992E-2</v>
      </c>
      <c r="R14" s="25">
        <f t="shared" si="9"/>
        <v>4.2994176430775577E-2</v>
      </c>
      <c r="S14" s="51"/>
      <c r="T14" s="25">
        <f t="shared" si="10"/>
        <v>4.7357625865030693E-2</v>
      </c>
      <c r="U14" s="110">
        <f t="shared" si="11"/>
        <v>4.5218451063785005E-2</v>
      </c>
      <c r="V14" s="25">
        <f t="shared" si="12"/>
        <v>4.4781907797035315E-2</v>
      </c>
    </row>
    <row r="15" spans="1:22" ht="20.100000000000001" customHeight="1">
      <c r="A15" s="56" t="s">
        <v>61</v>
      </c>
      <c r="B15" s="57">
        <v>19535</v>
      </c>
      <c r="C15" s="81">
        <v>26849</v>
      </c>
      <c r="D15" s="58">
        <v>38579</v>
      </c>
      <c r="E15" s="77">
        <v>99182</v>
      </c>
      <c r="F15" s="81">
        <v>140788</v>
      </c>
      <c r="G15" s="58">
        <v>193779</v>
      </c>
      <c r="H15" s="85">
        <f t="shared" si="3"/>
        <v>5.0771435884310216</v>
      </c>
      <c r="I15" s="89">
        <f t="shared" si="0"/>
        <v>5.243696227047562</v>
      </c>
      <c r="J15" s="127">
        <f t="shared" si="0"/>
        <v>5.0229140205811449</v>
      </c>
      <c r="L15" s="92">
        <f t="shared" si="4"/>
        <v>0.43688777980557936</v>
      </c>
      <c r="M15" s="99">
        <f t="shared" si="5"/>
        <v>0.37638861266585222</v>
      </c>
      <c r="N15" s="93">
        <f t="shared" si="6"/>
        <v>-4.2104309042083371E-2</v>
      </c>
      <c r="P15" s="25">
        <f t="shared" si="7"/>
        <v>3.0879297276662537E-3</v>
      </c>
      <c r="Q15" s="110">
        <f t="shared" si="8"/>
        <v>4.1765711609231355E-3</v>
      </c>
      <c r="R15" s="25">
        <f t="shared" si="9"/>
        <v>5.9437412923396627E-3</v>
      </c>
      <c r="S15" s="51"/>
      <c r="T15" s="25">
        <f t="shared" si="10"/>
        <v>3.3088935647354722E-3</v>
      </c>
      <c r="U15" s="110">
        <f t="shared" si="11"/>
        <v>4.6298333348131649E-3</v>
      </c>
      <c r="V15" s="25">
        <f t="shared" si="12"/>
        <v>5.9996676604138384E-3</v>
      </c>
    </row>
    <row r="16" spans="1:22" ht="20.100000000000001" customHeight="1">
      <c r="A16" s="56" t="s">
        <v>62</v>
      </c>
      <c r="B16" s="57">
        <v>347822</v>
      </c>
      <c r="C16" s="81">
        <v>348636</v>
      </c>
      <c r="D16" s="58">
        <v>340066</v>
      </c>
      <c r="E16" s="77">
        <v>1379244</v>
      </c>
      <c r="F16" s="81">
        <v>1401720</v>
      </c>
      <c r="G16" s="58">
        <v>1444299</v>
      </c>
      <c r="H16" s="85">
        <f t="shared" si="3"/>
        <v>3.9653730931338442</v>
      </c>
      <c r="I16" s="89">
        <f t="shared" si="0"/>
        <v>4.0205830723161116</v>
      </c>
      <c r="J16" s="127">
        <f t="shared" si="0"/>
        <v>4.2471137955573326</v>
      </c>
      <c r="L16" s="92">
        <f t="shared" si="4"/>
        <v>-2.4581511949425761E-2</v>
      </c>
      <c r="M16" s="99">
        <f t="shared" si="5"/>
        <v>3.0376252033216335E-2</v>
      </c>
      <c r="N16" s="93">
        <f t="shared" si="6"/>
        <v>5.6342754064953302E-2</v>
      </c>
      <c r="P16" s="25">
        <f t="shared" si="7"/>
        <v>5.4980798246036945E-2</v>
      </c>
      <c r="Q16" s="110">
        <f t="shared" si="8"/>
        <v>5.4233046417356268E-2</v>
      </c>
      <c r="R16" s="25">
        <f t="shared" si="9"/>
        <v>5.2392864675620925E-2</v>
      </c>
      <c r="S16" s="51"/>
      <c r="T16" s="25">
        <f t="shared" si="10"/>
        <v>4.6014111389163476E-2</v>
      </c>
      <c r="U16" s="110">
        <f t="shared" si="11"/>
        <v>4.6095760875034163E-2</v>
      </c>
      <c r="V16" s="25">
        <f t="shared" si="12"/>
        <v>4.4717508100816115E-2</v>
      </c>
    </row>
    <row r="17" spans="1:22" ht="20.100000000000001" customHeight="1">
      <c r="A17" s="56" t="s">
        <v>63</v>
      </c>
      <c r="B17" s="57">
        <v>354634</v>
      </c>
      <c r="C17" s="81">
        <v>339388</v>
      </c>
      <c r="D17" s="58">
        <v>328002</v>
      </c>
      <c r="E17" s="77">
        <v>1238274</v>
      </c>
      <c r="F17" s="81">
        <v>1285128</v>
      </c>
      <c r="G17" s="58">
        <v>1261709</v>
      </c>
      <c r="H17" s="85">
        <f t="shared" si="3"/>
        <v>3.4916956636983483</v>
      </c>
      <c r="I17" s="89">
        <f t="shared" si="0"/>
        <v>3.7866041227150045</v>
      </c>
      <c r="J17" s="127">
        <f t="shared" si="0"/>
        <v>3.8466503253028943</v>
      </c>
      <c r="L17" s="92">
        <f t="shared" si="4"/>
        <v>-3.3548622815184982E-2</v>
      </c>
      <c r="M17" s="99">
        <f t="shared" si="5"/>
        <v>-1.8223087505680368E-2</v>
      </c>
      <c r="N17" s="93">
        <f t="shared" si="6"/>
        <v>1.5857533727300907E-2</v>
      </c>
      <c r="P17" s="25">
        <f t="shared" si="7"/>
        <v>5.605758234149958E-2</v>
      </c>
      <c r="Q17" s="110">
        <f t="shared" si="8"/>
        <v>5.2794447955729497E-2</v>
      </c>
      <c r="R17" s="25">
        <f t="shared" si="9"/>
        <v>5.053420335856279E-2</v>
      </c>
      <c r="S17" s="51"/>
      <c r="T17" s="25">
        <f t="shared" si="10"/>
        <v>4.1311093444165801E-2</v>
      </c>
      <c r="U17" s="110">
        <f t="shared" si="11"/>
        <v>4.2261616429679891E-2</v>
      </c>
      <c r="V17" s="25">
        <f t="shared" si="12"/>
        <v>3.9064267460112205E-2</v>
      </c>
    </row>
    <row r="18" spans="1:22" ht="20.100000000000001" customHeight="1">
      <c r="A18" s="56" t="s">
        <v>64</v>
      </c>
      <c r="B18" s="57">
        <v>1370530</v>
      </c>
      <c r="C18" s="81">
        <v>1447835</v>
      </c>
      <c r="D18" s="58">
        <v>1480632</v>
      </c>
      <c r="E18" s="77">
        <v>4936896</v>
      </c>
      <c r="F18" s="81">
        <v>5165252</v>
      </c>
      <c r="G18" s="58">
        <v>5452099</v>
      </c>
      <c r="H18" s="85">
        <f t="shared" si="3"/>
        <v>3.6021801784711025</v>
      </c>
      <c r="I18" s="89">
        <f t="shared" si="0"/>
        <v>3.5675695089564763</v>
      </c>
      <c r="J18" s="127">
        <f t="shared" si="0"/>
        <v>3.6822782433447339</v>
      </c>
      <c r="L18" s="92">
        <f t="shared" si="4"/>
        <v>2.2652443130605351E-2</v>
      </c>
      <c r="M18" s="99">
        <f t="shared" si="5"/>
        <v>5.5533979755489182E-2</v>
      </c>
      <c r="N18" s="93">
        <f t="shared" si="6"/>
        <v>3.2153188354222199E-2</v>
      </c>
      <c r="P18" s="25">
        <f t="shared" si="7"/>
        <v>0.21664194162571954</v>
      </c>
      <c r="Q18" s="110">
        <f t="shared" si="8"/>
        <v>0.22522201596987407</v>
      </c>
      <c r="R18" s="25">
        <f t="shared" si="9"/>
        <v>0.22811616571604912</v>
      </c>
      <c r="S18" s="51"/>
      <c r="T18" s="25">
        <f t="shared" si="10"/>
        <v>0.16470391204218804</v>
      </c>
      <c r="U18" s="110">
        <f t="shared" si="11"/>
        <v>0.16986004412528319</v>
      </c>
      <c r="V18" s="25">
        <f t="shared" si="12"/>
        <v>0.16880457661395004</v>
      </c>
    </row>
    <row r="19" spans="1:22" ht="20.100000000000001" customHeight="1">
      <c r="A19" s="56" t="s">
        <v>65</v>
      </c>
      <c r="B19" s="57">
        <v>2398491</v>
      </c>
      <c r="C19" s="81">
        <v>2338331</v>
      </c>
      <c r="D19" s="58">
        <v>2355462</v>
      </c>
      <c r="E19" s="77">
        <v>11613943</v>
      </c>
      <c r="F19" s="81">
        <v>11261180</v>
      </c>
      <c r="G19" s="58">
        <v>11847773</v>
      </c>
      <c r="H19" s="85">
        <f t="shared" si="3"/>
        <v>4.8421874420208368</v>
      </c>
      <c r="I19" s="89">
        <f t="shared" si="0"/>
        <v>4.8159050194348021</v>
      </c>
      <c r="J19" s="127">
        <f t="shared" si="0"/>
        <v>5.0299147258584513</v>
      </c>
      <c r="L19" s="92">
        <f t="shared" si="4"/>
        <v>7.3261655428594153E-3</v>
      </c>
      <c r="M19" s="99">
        <f t="shared" si="5"/>
        <v>5.208983428024417E-2</v>
      </c>
      <c r="N19" s="93">
        <f t="shared" si="6"/>
        <v>4.4438107803206964E-2</v>
      </c>
      <c r="P19" s="25">
        <f t="shared" si="7"/>
        <v>0.37913343539493016</v>
      </c>
      <c r="Q19" s="110">
        <f t="shared" si="8"/>
        <v>0.36374560763129193</v>
      </c>
      <c r="R19" s="25">
        <f t="shared" si="9"/>
        <v>0.36289838388597334</v>
      </c>
      <c r="S19" s="51"/>
      <c r="T19" s="25">
        <f t="shared" si="10"/>
        <v>0.3874624554244176</v>
      </c>
      <c r="U19" s="110">
        <f t="shared" si="11"/>
        <v>0.37032550042142309</v>
      </c>
      <c r="V19" s="25">
        <f t="shared" si="12"/>
        <v>0.36682354907407017</v>
      </c>
    </row>
    <row r="20" spans="1:22" ht="20.100000000000001" customHeight="1" thickBot="1">
      <c r="A20" s="56" t="s">
        <v>66</v>
      </c>
      <c r="B20" s="57">
        <v>1203</v>
      </c>
      <c r="C20" s="81">
        <v>1252</v>
      </c>
      <c r="D20" s="58">
        <v>1589</v>
      </c>
      <c r="E20" s="77">
        <v>10074</v>
      </c>
      <c r="F20" s="81">
        <v>10510</v>
      </c>
      <c r="G20" s="58">
        <v>13593</v>
      </c>
      <c r="H20" s="85">
        <f t="shared" si="3"/>
        <v>8.3740648379052374</v>
      </c>
      <c r="I20" s="89">
        <f t="shared" si="0"/>
        <v>8.3945686900958467</v>
      </c>
      <c r="J20" s="127">
        <f t="shared" si="0"/>
        <v>8.5544367526746381</v>
      </c>
      <c r="L20" s="92">
        <f t="shared" si="4"/>
        <v>0.26916932907348246</v>
      </c>
      <c r="M20" s="99">
        <f t="shared" si="5"/>
        <v>0.29333967649857279</v>
      </c>
      <c r="N20" s="93">
        <f t="shared" si="6"/>
        <v>1.9044225913287041E-2</v>
      </c>
      <c r="P20" s="25">
        <f t="shared" si="7"/>
        <v>1.9016019771602271E-4</v>
      </c>
      <c r="Q20" s="110">
        <f t="shared" si="8"/>
        <v>1.9475835574791486E-4</v>
      </c>
      <c r="R20" s="25">
        <f t="shared" si="9"/>
        <v>2.4481207168479543E-4</v>
      </c>
      <c r="S20" s="51"/>
      <c r="T20" s="25">
        <f t="shared" si="10"/>
        <v>3.3608713043843788E-4</v>
      </c>
      <c r="U20" s="110">
        <f t="shared" si="11"/>
        <v>3.4562283965172003E-4</v>
      </c>
      <c r="V20" s="25">
        <f t="shared" si="12"/>
        <v>4.2085820707096902E-4</v>
      </c>
    </row>
    <row r="21" spans="1:22" ht="20.100000000000001" customHeight="1" thickBot="1">
      <c r="A21" s="43" t="s">
        <v>1</v>
      </c>
      <c r="B21" s="44">
        <v>12723253</v>
      </c>
      <c r="C21" s="117">
        <v>13834596</v>
      </c>
      <c r="D21" s="45">
        <v>14549603</v>
      </c>
      <c r="E21" s="120">
        <v>51082118</v>
      </c>
      <c r="F21" s="117">
        <v>56915210</v>
      </c>
      <c r="G21" s="45">
        <v>62942437</v>
      </c>
      <c r="H21" s="84">
        <f t="shared" si="3"/>
        <v>4.0148630228448656</v>
      </c>
      <c r="I21" s="88">
        <f t="shared" si="0"/>
        <v>4.113977018194098</v>
      </c>
      <c r="J21" s="126">
        <f t="shared" si="0"/>
        <v>4.32605872476383</v>
      </c>
      <c r="L21" s="94">
        <f t="shared" si="4"/>
        <v>5.168253557964396E-2</v>
      </c>
      <c r="M21" s="107">
        <f t="shared" si="5"/>
        <v>0.10589835300616478</v>
      </c>
      <c r="N21" s="95">
        <f t="shared" si="6"/>
        <v>5.155150493835986E-2</v>
      </c>
      <c r="P21" s="53">
        <f>B21/B189</f>
        <v>0.15278258837161615</v>
      </c>
      <c r="Q21" s="109">
        <f t="shared" ref="Q21:R21" si="13">C21/C189</f>
        <v>0.15912584439515495</v>
      </c>
      <c r="R21" s="53">
        <f t="shared" si="13"/>
        <v>0.15884087625917717</v>
      </c>
      <c r="S21" s="54"/>
      <c r="T21" s="53">
        <f>E21/E189</f>
        <v>0.16501867985367533</v>
      </c>
      <c r="U21" s="109">
        <f t="shared" ref="U21:V21" si="14">F21/F189</f>
        <v>0.17291946754635923</v>
      </c>
      <c r="V21" s="53">
        <f t="shared" si="14"/>
        <v>0.17237951307674609</v>
      </c>
    </row>
    <row r="22" spans="1:22" ht="20.100000000000001" customHeight="1">
      <c r="A22" s="56" t="s">
        <v>54</v>
      </c>
      <c r="B22" s="57">
        <v>1182854</v>
      </c>
      <c r="C22" s="81">
        <v>1333228</v>
      </c>
      <c r="D22" s="58">
        <v>1358895</v>
      </c>
      <c r="E22" s="77">
        <v>4454442</v>
      </c>
      <c r="F22" s="81">
        <v>5039123</v>
      </c>
      <c r="G22" s="58">
        <v>5214689</v>
      </c>
      <c r="H22" s="85">
        <f t="shared" si="3"/>
        <v>3.7658426145576716</v>
      </c>
      <c r="I22" s="89">
        <f t="shared" si="0"/>
        <v>3.7796408416264886</v>
      </c>
      <c r="J22" s="127">
        <f t="shared" si="0"/>
        <v>3.8374480736186385</v>
      </c>
      <c r="L22" s="92">
        <f t="shared" si="4"/>
        <v>1.9251770889900301E-2</v>
      </c>
      <c r="M22" s="99">
        <f t="shared" si="5"/>
        <v>3.4840586348060962E-2</v>
      </c>
      <c r="N22" s="93">
        <f t="shared" si="6"/>
        <v>1.5294371717941792E-2</v>
      </c>
      <c r="P22" s="25">
        <f>B22/$B$21</f>
        <v>9.2967891151736121E-2</v>
      </c>
      <c r="Q22" s="110">
        <f>C22/$C$21</f>
        <v>9.6369131415185522E-2</v>
      </c>
      <c r="R22" s="25">
        <f>D22/$D$21</f>
        <v>9.3397393729574618E-2</v>
      </c>
      <c r="S22" s="51"/>
      <c r="T22" s="25">
        <f>E22/$E$21</f>
        <v>8.7201591758587618E-2</v>
      </c>
      <c r="U22" s="110">
        <f>F22/$F$21</f>
        <v>8.8537369887592435E-2</v>
      </c>
      <c r="V22" s="25">
        <f>G22/$G$21</f>
        <v>8.2848539849195865E-2</v>
      </c>
    </row>
    <row r="23" spans="1:22" ht="20.100000000000001" customHeight="1">
      <c r="A23" s="56" t="s">
        <v>55</v>
      </c>
      <c r="B23" s="57">
        <v>18255</v>
      </c>
      <c r="C23" s="81">
        <v>18563</v>
      </c>
      <c r="D23" s="58">
        <v>20825</v>
      </c>
      <c r="E23" s="77">
        <v>130269</v>
      </c>
      <c r="F23" s="81">
        <v>146999</v>
      </c>
      <c r="G23" s="58">
        <v>193784</v>
      </c>
      <c r="H23" s="85">
        <f t="shared" si="3"/>
        <v>7.1360723089564502</v>
      </c>
      <c r="I23" s="89">
        <f t="shared" ref="I23:I86" si="15">F23/C23</f>
        <v>7.9189247427678717</v>
      </c>
      <c r="J23" s="127">
        <f t="shared" ref="J23:J86" si="16">G23/D23</f>
        <v>9.3053541416566627</v>
      </c>
      <c r="L23" s="92">
        <f t="shared" si="4"/>
        <v>0.12185530356084684</v>
      </c>
      <c r="M23" s="99">
        <f t="shared" si="5"/>
        <v>0.3182674712072871</v>
      </c>
      <c r="N23" s="93">
        <f t="shared" si="6"/>
        <v>0.17507798645958561</v>
      </c>
      <c r="P23" s="25">
        <f t="shared" ref="P23:P34" si="17">B23/$B$21</f>
        <v>1.4347745816262554E-3</v>
      </c>
      <c r="Q23" s="110">
        <f t="shared" ref="Q23:Q34" si="18">C23/$C$21</f>
        <v>1.3417811405551706E-3</v>
      </c>
      <c r="R23" s="25">
        <f t="shared" ref="R23:R34" si="19">D23/$D$21</f>
        <v>1.4313105312907851E-3</v>
      </c>
      <c r="S23" s="51"/>
      <c r="T23" s="25">
        <f t="shared" ref="T23:T34" si="20">E23/$E$21</f>
        <v>2.5501879150743121E-3</v>
      </c>
      <c r="U23" s="110">
        <f t="shared" ref="U23:U34" si="21">F23/$F$21</f>
        <v>2.582771810909597E-3</v>
      </c>
      <c r="V23" s="25">
        <f t="shared" ref="V23:V34" si="22">G23/$G$21</f>
        <v>3.0787495565193957E-3</v>
      </c>
    </row>
    <row r="24" spans="1:22" ht="20.100000000000001" customHeight="1">
      <c r="A24" s="56" t="s">
        <v>56</v>
      </c>
      <c r="B24" s="57">
        <v>1156755</v>
      </c>
      <c r="C24" s="81">
        <v>1454986</v>
      </c>
      <c r="D24" s="58">
        <v>1623985</v>
      </c>
      <c r="E24" s="77">
        <v>7560341</v>
      </c>
      <c r="F24" s="81">
        <v>9588777</v>
      </c>
      <c r="G24" s="58">
        <v>11138757</v>
      </c>
      <c r="H24" s="85">
        <f t="shared" si="3"/>
        <v>6.5358187343041525</v>
      </c>
      <c r="I24" s="89">
        <f t="shared" si="15"/>
        <v>6.590288153975365</v>
      </c>
      <c r="J24" s="127">
        <f t="shared" si="16"/>
        <v>6.8589038691859843</v>
      </c>
      <c r="L24" s="92">
        <f t="shared" si="4"/>
        <v>0.11615163307413268</v>
      </c>
      <c r="M24" s="99">
        <f t="shared" si="5"/>
        <v>0.16164522336894477</v>
      </c>
      <c r="N24" s="93">
        <f t="shared" si="6"/>
        <v>4.0759327807022523E-2</v>
      </c>
      <c r="P24" s="25">
        <f t="shared" si="17"/>
        <v>9.0916607568834795E-2</v>
      </c>
      <c r="Q24" s="110">
        <f t="shared" si="18"/>
        <v>0.1051701112197277</v>
      </c>
      <c r="R24" s="25">
        <f t="shared" si="19"/>
        <v>0.11161713484553495</v>
      </c>
      <c r="S24" s="51"/>
      <c r="T24" s="25">
        <f t="shared" si="20"/>
        <v>0.14800367126515779</v>
      </c>
      <c r="U24" s="110">
        <f t="shared" si="21"/>
        <v>0.16847477150659726</v>
      </c>
      <c r="V24" s="25">
        <f t="shared" si="22"/>
        <v>0.17696736146393569</v>
      </c>
    </row>
    <row r="25" spans="1:22" ht="20.100000000000001" customHeight="1">
      <c r="A25" s="56" t="s">
        <v>57</v>
      </c>
      <c r="B25" s="57">
        <v>418</v>
      </c>
      <c r="C25" s="81">
        <v>645</v>
      </c>
      <c r="D25" s="58">
        <v>227</v>
      </c>
      <c r="E25" s="77">
        <v>4968</v>
      </c>
      <c r="F25" s="81">
        <v>8836</v>
      </c>
      <c r="G25" s="58">
        <v>3633</v>
      </c>
      <c r="H25" s="85">
        <f t="shared" si="3"/>
        <v>11.885167464114833</v>
      </c>
      <c r="I25" s="89">
        <f t="shared" si="15"/>
        <v>13.699224806201551</v>
      </c>
      <c r="J25" s="127">
        <f t="shared" si="16"/>
        <v>16.004405286343612</v>
      </c>
      <c r="L25" s="92">
        <f t="shared" si="4"/>
        <v>-0.64806201550387599</v>
      </c>
      <c r="M25" s="99">
        <f t="shared" si="5"/>
        <v>-0.58884110457220462</v>
      </c>
      <c r="N25" s="93">
        <f t="shared" si="6"/>
        <v>0.16827087026840531</v>
      </c>
      <c r="P25" s="25">
        <f t="shared" si="17"/>
        <v>3.2853233367284297E-5</v>
      </c>
      <c r="Q25" s="110">
        <f t="shared" si="18"/>
        <v>4.6622250479883906E-5</v>
      </c>
      <c r="R25" s="25">
        <f t="shared" si="19"/>
        <v>1.5601800269052013E-5</v>
      </c>
      <c r="S25" s="51"/>
      <c r="T25" s="25">
        <f t="shared" si="20"/>
        <v>9.7255168628677458E-5</v>
      </c>
      <c r="U25" s="110">
        <f t="shared" si="21"/>
        <v>1.5524848278693868E-4</v>
      </c>
      <c r="V25" s="25">
        <f t="shared" si="22"/>
        <v>5.7719404795209946E-5</v>
      </c>
    </row>
    <row r="26" spans="1:22" ht="20.100000000000001" customHeight="1">
      <c r="A26" s="56" t="s">
        <v>58</v>
      </c>
      <c r="B26" s="57">
        <v>1118</v>
      </c>
      <c r="C26" s="81">
        <v>2433</v>
      </c>
      <c r="D26" s="58">
        <v>2211</v>
      </c>
      <c r="E26" s="77">
        <v>4829</v>
      </c>
      <c r="F26" s="81">
        <v>11126</v>
      </c>
      <c r="G26" s="58">
        <v>11275</v>
      </c>
      <c r="H26" s="85">
        <f t="shared" si="3"/>
        <v>4.3193202146690517</v>
      </c>
      <c r="I26" s="89">
        <f t="shared" si="15"/>
        <v>4.5729551993423758</v>
      </c>
      <c r="J26" s="127">
        <f t="shared" si="16"/>
        <v>5.099502487562189</v>
      </c>
      <c r="L26" s="92">
        <f t="shared" si="4"/>
        <v>-9.1245376078914919E-2</v>
      </c>
      <c r="M26" s="99">
        <f t="shared" si="5"/>
        <v>1.3392054646773325E-2</v>
      </c>
      <c r="N26" s="93">
        <f t="shared" si="6"/>
        <v>0.11514376705364061</v>
      </c>
      <c r="P26" s="25">
        <f t="shared" si="17"/>
        <v>8.7870609819674261E-5</v>
      </c>
      <c r="Q26" s="110">
        <f t="shared" si="18"/>
        <v>1.7586346576365511E-4</v>
      </c>
      <c r="R26" s="25">
        <f t="shared" si="19"/>
        <v>1.5196290922851985E-4</v>
      </c>
      <c r="S26" s="51"/>
      <c r="T26" s="25">
        <f t="shared" si="20"/>
        <v>9.4534059844582008E-5</v>
      </c>
      <c r="U26" s="110">
        <f t="shared" si="21"/>
        <v>1.9548377314253958E-4</v>
      </c>
      <c r="V26" s="25">
        <f t="shared" si="22"/>
        <v>1.7913192652518363E-4</v>
      </c>
    </row>
    <row r="27" spans="1:22" ht="20.100000000000001" customHeight="1">
      <c r="A27" s="56" t="s">
        <v>59</v>
      </c>
      <c r="B27" s="57">
        <v>57023</v>
      </c>
      <c r="C27" s="81">
        <v>40973</v>
      </c>
      <c r="D27" s="58">
        <v>35873</v>
      </c>
      <c r="E27" s="77">
        <v>221311</v>
      </c>
      <c r="F27" s="81">
        <v>186261</v>
      </c>
      <c r="G27" s="58">
        <v>211869</v>
      </c>
      <c r="H27" s="85">
        <f t="shared" si="3"/>
        <v>3.8810830717429807</v>
      </c>
      <c r="I27" s="89">
        <f t="shared" si="15"/>
        <v>4.5459448905376716</v>
      </c>
      <c r="J27" s="127">
        <f t="shared" si="16"/>
        <v>5.9060853566749367</v>
      </c>
      <c r="L27" s="92">
        <f t="shared" si="4"/>
        <v>-0.1244722134088302</v>
      </c>
      <c r="M27" s="99">
        <f t="shared" si="5"/>
        <v>0.13748449755987566</v>
      </c>
      <c r="N27" s="93">
        <f t="shared" si="6"/>
        <v>0.29919862622364402</v>
      </c>
      <c r="P27" s="25">
        <f t="shared" si="17"/>
        <v>4.4817940820637619E-3</v>
      </c>
      <c r="Q27" s="110">
        <f t="shared" si="18"/>
        <v>2.9616332851353229E-3</v>
      </c>
      <c r="R27" s="25">
        <f t="shared" si="19"/>
        <v>2.4655655552938455E-3</v>
      </c>
      <c r="S27" s="51"/>
      <c r="T27" s="25">
        <f t="shared" si="20"/>
        <v>4.3324554396902649E-3</v>
      </c>
      <c r="U27" s="110">
        <f t="shared" si="21"/>
        <v>3.2726049855565848E-3</v>
      </c>
      <c r="V27" s="25">
        <f t="shared" si="22"/>
        <v>3.3660755779125616E-3</v>
      </c>
    </row>
    <row r="28" spans="1:22" ht="20.100000000000001" customHeight="1">
      <c r="A28" s="56" t="s">
        <v>60</v>
      </c>
      <c r="B28" s="57">
        <v>526480</v>
      </c>
      <c r="C28" s="81">
        <v>548120</v>
      </c>
      <c r="D28" s="58">
        <v>556611</v>
      </c>
      <c r="E28" s="77">
        <v>2185813</v>
      </c>
      <c r="F28" s="81">
        <v>2304100</v>
      </c>
      <c r="G28" s="58">
        <v>2472245</v>
      </c>
      <c r="H28" s="85">
        <f t="shared" si="3"/>
        <v>4.1517493542014892</v>
      </c>
      <c r="I28" s="89">
        <f t="shared" si="15"/>
        <v>4.2036415383492667</v>
      </c>
      <c r="J28" s="127">
        <f t="shared" si="16"/>
        <v>4.4416028429190222</v>
      </c>
      <c r="L28" s="92">
        <f t="shared" si="4"/>
        <v>1.5491133328468219E-2</v>
      </c>
      <c r="M28" s="99">
        <f t="shared" si="5"/>
        <v>7.2976433314526273E-2</v>
      </c>
      <c r="N28" s="93">
        <f t="shared" si="6"/>
        <v>5.660837214564228E-2</v>
      </c>
      <c r="P28" s="25">
        <f t="shared" si="17"/>
        <v>4.1379354792363245E-2</v>
      </c>
      <c r="Q28" s="110">
        <f t="shared" si="18"/>
        <v>3.9619516175246464E-2</v>
      </c>
      <c r="R28" s="25">
        <f t="shared" si="19"/>
        <v>3.8256095372499167E-2</v>
      </c>
      <c r="S28" s="51"/>
      <c r="T28" s="25">
        <f t="shared" si="20"/>
        <v>4.2790179530143996E-2</v>
      </c>
      <c r="U28" s="110">
        <f t="shared" si="21"/>
        <v>4.048302729621836E-2</v>
      </c>
      <c r="V28" s="25">
        <f t="shared" si="22"/>
        <v>3.9277872256519082E-2</v>
      </c>
    </row>
    <row r="29" spans="1:22" ht="20.100000000000001" customHeight="1">
      <c r="A29" s="56" t="s">
        <v>61</v>
      </c>
      <c r="B29" s="57">
        <v>35635</v>
      </c>
      <c r="C29" s="81">
        <v>48356</v>
      </c>
      <c r="D29" s="58">
        <v>77676</v>
      </c>
      <c r="E29" s="77">
        <v>147215</v>
      </c>
      <c r="F29" s="81">
        <v>225194</v>
      </c>
      <c r="G29" s="58">
        <v>312285</v>
      </c>
      <c r="H29" s="85">
        <f t="shared" si="3"/>
        <v>4.1311912445629293</v>
      </c>
      <c r="I29" s="89">
        <f t="shared" si="15"/>
        <v>4.657002233435354</v>
      </c>
      <c r="J29" s="127">
        <f t="shared" si="16"/>
        <v>4.0203537772284879</v>
      </c>
      <c r="L29" s="92">
        <f t="shared" si="4"/>
        <v>0.60633633882041527</v>
      </c>
      <c r="M29" s="99">
        <f t="shared" si="5"/>
        <v>0.38673765730880927</v>
      </c>
      <c r="N29" s="93">
        <f t="shared" si="6"/>
        <v>-0.13670778416982346</v>
      </c>
      <c r="P29" s="25">
        <f t="shared" si="17"/>
        <v>2.8007774426870237E-3</v>
      </c>
      <c r="Q29" s="110">
        <f t="shared" si="18"/>
        <v>3.4952954173725057E-3</v>
      </c>
      <c r="R29" s="25">
        <f t="shared" si="19"/>
        <v>5.338702368717552E-3</v>
      </c>
      <c r="S29" s="51"/>
      <c r="T29" s="25">
        <f t="shared" si="20"/>
        <v>2.8819282708677034E-3</v>
      </c>
      <c r="U29" s="110">
        <f t="shared" si="21"/>
        <v>3.9566576315891661E-3</v>
      </c>
      <c r="V29" s="25">
        <f t="shared" si="22"/>
        <v>4.9614380199482899E-3</v>
      </c>
    </row>
    <row r="30" spans="1:22" ht="20.100000000000001" customHeight="1">
      <c r="A30" s="56" t="s">
        <v>62</v>
      </c>
      <c r="B30" s="57">
        <v>1042520</v>
      </c>
      <c r="C30" s="81">
        <v>1131040</v>
      </c>
      <c r="D30" s="58">
        <v>1083693</v>
      </c>
      <c r="E30" s="77">
        <v>3402219</v>
      </c>
      <c r="F30" s="81">
        <v>3703429</v>
      </c>
      <c r="G30" s="58">
        <v>3767012</v>
      </c>
      <c r="H30" s="85">
        <f t="shared" si="3"/>
        <v>3.2634568161761885</v>
      </c>
      <c r="I30" s="89">
        <f t="shared" si="15"/>
        <v>3.2743572287452256</v>
      </c>
      <c r="J30" s="127">
        <f t="shared" si="16"/>
        <v>3.4760877850092231</v>
      </c>
      <c r="L30" s="92">
        <f t="shared" si="4"/>
        <v>-4.1861472626962798E-2</v>
      </c>
      <c r="M30" s="99">
        <f t="shared" si="5"/>
        <v>1.7168683401247872E-2</v>
      </c>
      <c r="N30" s="93">
        <f t="shared" si="6"/>
        <v>6.1609208211317601E-2</v>
      </c>
      <c r="P30" s="25">
        <f t="shared" si="17"/>
        <v>8.1938164713065129E-2</v>
      </c>
      <c r="Q30" s="110">
        <f t="shared" si="18"/>
        <v>8.1754465399640153E-2</v>
      </c>
      <c r="R30" s="25">
        <f t="shared" si="19"/>
        <v>7.448265083246601E-2</v>
      </c>
      <c r="S30" s="51"/>
      <c r="T30" s="25">
        <f t="shared" si="20"/>
        <v>6.6602935297240415E-2</v>
      </c>
      <c r="U30" s="110">
        <f t="shared" si="21"/>
        <v>6.5069231932905106E-2</v>
      </c>
      <c r="V30" s="25">
        <f t="shared" si="22"/>
        <v>5.9848524771927723E-2</v>
      </c>
    </row>
    <row r="31" spans="1:22" ht="20.100000000000001" customHeight="1">
      <c r="A31" s="56" t="s">
        <v>63</v>
      </c>
      <c r="B31" s="57">
        <v>669440</v>
      </c>
      <c r="C31" s="81">
        <v>712960</v>
      </c>
      <c r="D31" s="58">
        <v>746626</v>
      </c>
      <c r="E31" s="77">
        <v>2164703</v>
      </c>
      <c r="F31" s="81">
        <v>2403013</v>
      </c>
      <c r="G31" s="58">
        <v>2563739</v>
      </c>
      <c r="H31" s="85">
        <f t="shared" si="3"/>
        <v>3.233602712715105</v>
      </c>
      <c r="I31" s="89">
        <f t="shared" si="15"/>
        <v>3.3704737993716338</v>
      </c>
      <c r="J31" s="127">
        <f t="shared" si="16"/>
        <v>3.4337660354715749</v>
      </c>
      <c r="L31" s="92">
        <f t="shared" si="4"/>
        <v>4.7220040394973073E-2</v>
      </c>
      <c r="M31" s="99">
        <f t="shared" si="5"/>
        <v>6.6885197874501714E-2</v>
      </c>
      <c r="N31" s="93">
        <f t="shared" si="6"/>
        <v>1.87784388389967E-2</v>
      </c>
      <c r="P31" s="25">
        <f t="shared" si="17"/>
        <v>5.2615474988982773E-2</v>
      </c>
      <c r="Q31" s="110">
        <f t="shared" si="18"/>
        <v>5.1534573181609353E-2</v>
      </c>
      <c r="R31" s="25">
        <f t="shared" si="19"/>
        <v>5.1315901884058282E-2</v>
      </c>
      <c r="S31" s="51"/>
      <c r="T31" s="25">
        <f t="shared" si="20"/>
        <v>4.2376923368760866E-2</v>
      </c>
      <c r="U31" s="110">
        <f t="shared" si="21"/>
        <v>4.2220928289643488E-2</v>
      </c>
      <c r="V31" s="25">
        <f t="shared" si="22"/>
        <v>4.0731486135498693E-2</v>
      </c>
    </row>
    <row r="32" spans="1:22" ht="20.100000000000001" customHeight="1">
      <c r="A32" s="56" t="s">
        <v>64</v>
      </c>
      <c r="B32" s="57">
        <v>2919194</v>
      </c>
      <c r="C32" s="81">
        <v>3213756</v>
      </c>
      <c r="D32" s="58">
        <v>3379219</v>
      </c>
      <c r="E32" s="77">
        <v>9119492</v>
      </c>
      <c r="F32" s="81">
        <v>10231628</v>
      </c>
      <c r="G32" s="58">
        <v>11368061</v>
      </c>
      <c r="H32" s="85">
        <f t="shared" si="3"/>
        <v>3.1239760015949609</v>
      </c>
      <c r="I32" s="89">
        <f t="shared" si="15"/>
        <v>3.1836978289577678</v>
      </c>
      <c r="J32" s="127">
        <f t="shared" si="16"/>
        <v>3.36410898494593</v>
      </c>
      <c r="L32" s="92">
        <f t="shared" si="4"/>
        <v>5.1485862647942159E-2</v>
      </c>
      <c r="M32" s="99">
        <f t="shared" si="5"/>
        <v>0.11107059404427135</v>
      </c>
      <c r="N32" s="93">
        <f t="shared" si="6"/>
        <v>5.6667173105188387E-2</v>
      </c>
      <c r="P32" s="25">
        <f t="shared" si="17"/>
        <v>0.22943770747936867</v>
      </c>
      <c r="Q32" s="110">
        <f t="shared" si="18"/>
        <v>0.23229850730733301</v>
      </c>
      <c r="R32" s="25">
        <f t="shared" si="19"/>
        <v>0.2322550656536814</v>
      </c>
      <c r="S32" s="51"/>
      <c r="T32" s="25">
        <f t="shared" si="20"/>
        <v>0.17852611358049014</v>
      </c>
      <c r="U32" s="110">
        <f t="shared" si="21"/>
        <v>0.17976966086921228</v>
      </c>
      <c r="V32" s="25">
        <f t="shared" si="22"/>
        <v>0.1806104361672555</v>
      </c>
    </row>
    <row r="33" spans="1:22" ht="20.100000000000001" customHeight="1">
      <c r="A33" s="56" t="s">
        <v>65</v>
      </c>
      <c r="B33" s="57">
        <v>5110786</v>
      </c>
      <c r="C33" s="81">
        <v>5326310</v>
      </c>
      <c r="D33" s="58">
        <v>5660940</v>
      </c>
      <c r="E33" s="77">
        <v>21668670</v>
      </c>
      <c r="F33" s="81">
        <v>23042347</v>
      </c>
      <c r="G33" s="58">
        <v>25662617</v>
      </c>
      <c r="H33" s="85">
        <f t="shared" si="3"/>
        <v>4.2397920789483265</v>
      </c>
      <c r="I33" s="89">
        <f t="shared" si="15"/>
        <v>4.3261370442201077</v>
      </c>
      <c r="J33" s="127">
        <f t="shared" si="16"/>
        <v>4.5332783954608242</v>
      </c>
      <c r="L33" s="92">
        <f t="shared" si="4"/>
        <v>6.2825858802810955E-2</v>
      </c>
      <c r="M33" s="99">
        <f t="shared" si="5"/>
        <v>0.1137154127572161</v>
      </c>
      <c r="N33" s="93">
        <f t="shared" si="6"/>
        <v>4.7881366013928214E-2</v>
      </c>
      <c r="P33" s="25">
        <f t="shared" si="17"/>
        <v>0.40168862475657757</v>
      </c>
      <c r="Q33" s="110">
        <f t="shared" si="18"/>
        <v>0.38499931620699296</v>
      </c>
      <c r="R33" s="25">
        <f t="shared" si="19"/>
        <v>0.38907865733518637</v>
      </c>
      <c r="S33" s="51"/>
      <c r="T33" s="25">
        <f t="shared" si="20"/>
        <v>0.42419286529975125</v>
      </c>
      <c r="U33" s="110">
        <f t="shared" si="21"/>
        <v>0.40485393974651063</v>
      </c>
      <c r="V33" s="25">
        <f t="shared" si="22"/>
        <v>0.40771565613196703</v>
      </c>
    </row>
    <row r="34" spans="1:22" ht="20.100000000000001" customHeight="1" thickBot="1">
      <c r="A34" s="56" t="s">
        <v>66</v>
      </c>
      <c r="B34" s="57">
        <v>2775</v>
      </c>
      <c r="C34" s="81">
        <v>3226</v>
      </c>
      <c r="D34" s="58">
        <v>2822</v>
      </c>
      <c r="E34" s="77">
        <v>17846</v>
      </c>
      <c r="F34" s="81">
        <v>24377</v>
      </c>
      <c r="G34" s="58">
        <v>22471</v>
      </c>
      <c r="H34" s="85">
        <f t="shared" si="3"/>
        <v>6.430990990990991</v>
      </c>
      <c r="I34" s="89">
        <f t="shared" si="15"/>
        <v>7.5564166150030996</v>
      </c>
      <c r="J34" s="127">
        <f t="shared" si="16"/>
        <v>7.9627923458540044</v>
      </c>
      <c r="L34" s="92">
        <f t="shared" si="4"/>
        <v>-0.12523248605083695</v>
      </c>
      <c r="M34" s="99">
        <f t="shared" si="5"/>
        <v>-7.8188456331788156E-2</v>
      </c>
      <c r="N34" s="93">
        <f t="shared" si="6"/>
        <v>5.3778894356361288E-2</v>
      </c>
      <c r="P34" s="25">
        <f t="shared" si="17"/>
        <v>2.181045995076888E-4</v>
      </c>
      <c r="Q34" s="110">
        <f t="shared" si="18"/>
        <v>2.3318353495830309E-4</v>
      </c>
      <c r="R34" s="25">
        <f t="shared" si="19"/>
        <v>1.9395718219940435E-4</v>
      </c>
      <c r="S34" s="51"/>
      <c r="T34" s="25">
        <f t="shared" si="20"/>
        <v>3.4935904576235467E-4</v>
      </c>
      <c r="U34" s="110">
        <f t="shared" si="21"/>
        <v>4.283037873355822E-4</v>
      </c>
      <c r="V34" s="25">
        <f t="shared" si="22"/>
        <v>3.5700873799976955E-4</v>
      </c>
    </row>
    <row r="35" spans="1:22" ht="20.100000000000001" customHeight="1" thickBot="1">
      <c r="A35" s="43" t="s">
        <v>2</v>
      </c>
      <c r="B35" s="44">
        <v>2762446</v>
      </c>
      <c r="C35" s="117">
        <v>2920876</v>
      </c>
      <c r="D35" s="45">
        <v>3141265</v>
      </c>
      <c r="E35" s="120">
        <v>10689091</v>
      </c>
      <c r="F35" s="117">
        <v>11330730</v>
      </c>
      <c r="G35" s="45">
        <v>12556999</v>
      </c>
      <c r="H35" s="84">
        <f t="shared" si="3"/>
        <v>3.8694298458684804</v>
      </c>
      <c r="I35" s="88">
        <f t="shared" si="15"/>
        <v>3.8792232193355694</v>
      </c>
      <c r="J35" s="126">
        <f t="shared" si="16"/>
        <v>3.9974338363684696</v>
      </c>
      <c r="K35" s="47"/>
      <c r="L35" s="94">
        <f t="shared" si="4"/>
        <v>7.5453049016801804E-2</v>
      </c>
      <c r="M35" s="107">
        <f t="shared" si="5"/>
        <v>0.10822506581658904</v>
      </c>
      <c r="N35" s="95">
        <f t="shared" si="6"/>
        <v>3.0472754556554568E-2</v>
      </c>
      <c r="O35" s="48"/>
      <c r="P35" s="53">
        <f>B35/B189</f>
        <v>3.3171835073688906E-2</v>
      </c>
      <c r="Q35" s="109">
        <f t="shared" ref="Q35:R35" si="23">C35/C189</f>
        <v>3.3595983567105435E-2</v>
      </c>
      <c r="R35" s="53">
        <f t="shared" si="23"/>
        <v>3.4293807546658436E-2</v>
      </c>
      <c r="S35" s="54"/>
      <c r="T35" s="53">
        <f>E35/E189</f>
        <v>3.4530668553246019E-2</v>
      </c>
      <c r="U35" s="109">
        <f t="shared" ref="U35:V35" si="24">F35/F189</f>
        <v>3.4424959488185303E-2</v>
      </c>
      <c r="V35" s="53">
        <f t="shared" si="24"/>
        <v>3.4389665804093153E-2</v>
      </c>
    </row>
    <row r="36" spans="1:22" ht="20.100000000000001" customHeight="1">
      <c r="A36" s="56" t="s">
        <v>54</v>
      </c>
      <c r="B36" s="57">
        <v>597651</v>
      </c>
      <c r="C36" s="81">
        <v>628954</v>
      </c>
      <c r="D36" s="58">
        <v>669431</v>
      </c>
      <c r="E36" s="77">
        <v>1927000</v>
      </c>
      <c r="F36" s="81">
        <v>2003245</v>
      </c>
      <c r="G36" s="58">
        <v>2098512</v>
      </c>
      <c r="H36" s="85">
        <f t="shared" si="3"/>
        <v>3.2242897610812999</v>
      </c>
      <c r="I36" s="89">
        <f t="shared" si="15"/>
        <v>3.185042149346375</v>
      </c>
      <c r="J36" s="127">
        <f t="shared" si="16"/>
        <v>3.134769677532113</v>
      </c>
      <c r="L36" s="92">
        <f t="shared" si="4"/>
        <v>6.4356057835708178E-2</v>
      </c>
      <c r="M36" s="99">
        <f t="shared" si="5"/>
        <v>4.755633983861185E-2</v>
      </c>
      <c r="N36" s="93">
        <f t="shared" si="6"/>
        <v>-1.5783926697666699E-2</v>
      </c>
      <c r="P36" s="25">
        <f>B36/$B$35</f>
        <v>0.21634848246807359</v>
      </c>
      <c r="Q36" s="110">
        <f>C36/$C$35</f>
        <v>0.21533060629756279</v>
      </c>
      <c r="R36" s="25">
        <f>D36/$D$35</f>
        <v>0.21310873167338637</v>
      </c>
      <c r="S36" s="51"/>
      <c r="T36" s="25">
        <f>E36/$E$35</f>
        <v>0.18027725650385051</v>
      </c>
      <c r="U36" s="110">
        <f>F36/$F$35</f>
        <v>0.17679752319576938</v>
      </c>
      <c r="V36" s="25">
        <f>G36/$G$35</f>
        <v>0.16711891113473848</v>
      </c>
    </row>
    <row r="37" spans="1:22" ht="20.100000000000001" customHeight="1">
      <c r="A37" s="56" t="s">
        <v>55</v>
      </c>
      <c r="B37" s="57">
        <v>3316</v>
      </c>
      <c r="C37" s="81">
        <v>4380</v>
      </c>
      <c r="D37" s="58">
        <v>8432</v>
      </c>
      <c r="E37" s="77">
        <v>21842</v>
      </c>
      <c r="F37" s="81">
        <v>27242</v>
      </c>
      <c r="G37" s="58">
        <v>41976</v>
      </c>
      <c r="H37" s="85">
        <f t="shared" si="3"/>
        <v>6.5868516284680334</v>
      </c>
      <c r="I37" s="89">
        <f t="shared" si="15"/>
        <v>6.2196347031963466</v>
      </c>
      <c r="J37" s="127">
        <f t="shared" si="16"/>
        <v>4.9781783681214424</v>
      </c>
      <c r="L37" s="92">
        <f t="shared" si="4"/>
        <v>0.9251141552511416</v>
      </c>
      <c r="M37" s="99">
        <f t="shared" si="5"/>
        <v>0.54085603112840464</v>
      </c>
      <c r="N37" s="93">
        <f t="shared" si="6"/>
        <v>-0.199602773204173</v>
      </c>
      <c r="P37" s="25">
        <f t="shared" ref="P37:P48" si="25">B37/$B$35</f>
        <v>1.2003854554984966E-3</v>
      </c>
      <c r="Q37" s="110">
        <f t="shared" ref="Q37:Q48" si="26">C37/$C$35</f>
        <v>1.4995501349595122E-3</v>
      </c>
      <c r="R37" s="25">
        <f t="shared" ref="R37:R48" si="27">D37/$D$35</f>
        <v>2.6842689171400693E-3</v>
      </c>
      <c r="S37" s="51"/>
      <c r="T37" s="25">
        <f t="shared" ref="T37:T48" si="28">E37/$E$35</f>
        <v>2.0433917159092389E-3</v>
      </c>
      <c r="U37" s="110">
        <f t="shared" ref="U37:U48" si="29">F37/$F$35</f>
        <v>2.4042581545937465E-3</v>
      </c>
      <c r="V37" s="25">
        <f t="shared" ref="V37:V48" si="30">G37/$G$35</f>
        <v>3.3428369310214965E-3</v>
      </c>
    </row>
    <row r="38" spans="1:22" ht="20.100000000000001" customHeight="1">
      <c r="A38" s="56" t="s">
        <v>56</v>
      </c>
      <c r="B38" s="57">
        <v>411875</v>
      </c>
      <c r="C38" s="81">
        <v>480584</v>
      </c>
      <c r="D38" s="58">
        <v>568876</v>
      </c>
      <c r="E38" s="77">
        <v>2562070</v>
      </c>
      <c r="F38" s="81">
        <v>2923919</v>
      </c>
      <c r="G38" s="58">
        <v>3477041</v>
      </c>
      <c r="H38" s="85">
        <f t="shared" si="3"/>
        <v>6.2205037936267074</v>
      </c>
      <c r="I38" s="89">
        <f t="shared" si="15"/>
        <v>6.0840956003529039</v>
      </c>
      <c r="J38" s="127">
        <f t="shared" si="16"/>
        <v>6.1121246106357097</v>
      </c>
      <c r="L38" s="92">
        <f t="shared" si="4"/>
        <v>0.18371814292610658</v>
      </c>
      <c r="M38" s="99">
        <f t="shared" si="5"/>
        <v>0.1891714510559287</v>
      </c>
      <c r="N38" s="93">
        <f t="shared" si="6"/>
        <v>4.6069312719510848E-3</v>
      </c>
      <c r="P38" s="25">
        <f t="shared" si="25"/>
        <v>0.14909793711804684</v>
      </c>
      <c r="Q38" s="110">
        <f t="shared" si="26"/>
        <v>0.16453420138342059</v>
      </c>
      <c r="R38" s="25">
        <f t="shared" si="27"/>
        <v>0.18109774246999219</v>
      </c>
      <c r="S38" s="51"/>
      <c r="T38" s="25">
        <f t="shared" si="28"/>
        <v>0.23969016635745732</v>
      </c>
      <c r="U38" s="110">
        <f t="shared" si="29"/>
        <v>0.2580521290331691</v>
      </c>
      <c r="V38" s="25">
        <f t="shared" si="30"/>
        <v>0.27690063525528669</v>
      </c>
    </row>
    <row r="39" spans="1:22" ht="20.100000000000001" customHeight="1">
      <c r="A39" s="56" t="s">
        <v>57</v>
      </c>
      <c r="B39" s="57">
        <v>150</v>
      </c>
      <c r="C39" s="81">
        <v>67</v>
      </c>
      <c r="D39" s="58">
        <v>22</v>
      </c>
      <c r="E39" s="77">
        <v>599</v>
      </c>
      <c r="F39" s="81">
        <v>378</v>
      </c>
      <c r="G39" s="58">
        <v>152</v>
      </c>
      <c r="H39" s="85">
        <f t="shared" si="3"/>
        <v>3.9933333333333332</v>
      </c>
      <c r="I39" s="89">
        <f t="shared" si="15"/>
        <v>5.6417910447761193</v>
      </c>
      <c r="J39" s="127">
        <f t="shared" si="16"/>
        <v>6.9090909090909092</v>
      </c>
      <c r="L39" s="92">
        <f t="shared" si="4"/>
        <v>-0.67164179104477617</v>
      </c>
      <c r="M39" s="99">
        <f t="shared" si="5"/>
        <v>-0.59788359788359791</v>
      </c>
      <c r="N39" s="93">
        <f t="shared" si="6"/>
        <v>0.22462722462722468</v>
      </c>
      <c r="P39" s="25">
        <f t="shared" si="25"/>
        <v>5.4299703958014022E-5</v>
      </c>
      <c r="Q39" s="110">
        <f t="shared" si="26"/>
        <v>2.2938323982257376E-5</v>
      </c>
      <c r="R39" s="25">
        <f t="shared" si="27"/>
        <v>7.003547933714602E-6</v>
      </c>
      <c r="S39" s="51"/>
      <c r="T39" s="25">
        <f t="shared" si="28"/>
        <v>5.6038441435291364E-5</v>
      </c>
      <c r="U39" s="110">
        <f t="shared" si="29"/>
        <v>3.3360604303517958E-5</v>
      </c>
      <c r="V39" s="25">
        <f t="shared" si="30"/>
        <v>1.2104803066401455E-5</v>
      </c>
    </row>
    <row r="40" spans="1:22" ht="20.100000000000001" customHeight="1">
      <c r="A40" s="56" t="s">
        <v>58</v>
      </c>
      <c r="B40" s="57">
        <v>199</v>
      </c>
      <c r="C40" s="81">
        <v>125</v>
      </c>
      <c r="D40" s="58">
        <v>114</v>
      </c>
      <c r="E40" s="77">
        <v>888</v>
      </c>
      <c r="F40" s="81">
        <v>481</v>
      </c>
      <c r="G40" s="58">
        <v>373</v>
      </c>
      <c r="H40" s="85">
        <f t="shared" si="3"/>
        <v>4.4623115577889445</v>
      </c>
      <c r="I40" s="89">
        <f t="shared" si="15"/>
        <v>3.8479999999999999</v>
      </c>
      <c r="J40" s="127">
        <f t="shared" si="16"/>
        <v>3.2719298245614037</v>
      </c>
      <c r="L40" s="92">
        <f t="shared" si="4"/>
        <v>-8.7999999999999995E-2</v>
      </c>
      <c r="M40" s="99">
        <f t="shared" si="5"/>
        <v>-0.22453222453222454</v>
      </c>
      <c r="N40" s="93">
        <f t="shared" si="6"/>
        <v>-0.14970638654849175</v>
      </c>
      <c r="P40" s="25">
        <f t="shared" si="25"/>
        <v>7.2037607250965266E-5</v>
      </c>
      <c r="Q40" s="110">
        <f t="shared" si="26"/>
        <v>4.2795380563913017E-5</v>
      </c>
      <c r="R40" s="25">
        <f t="shared" si="27"/>
        <v>3.6291112020157482E-5</v>
      </c>
      <c r="S40" s="51"/>
      <c r="T40" s="25">
        <f t="shared" si="28"/>
        <v>8.3075352244638947E-5</v>
      </c>
      <c r="U40" s="110">
        <f t="shared" si="29"/>
        <v>4.2450927698391897E-5</v>
      </c>
      <c r="V40" s="25">
        <f t="shared" si="30"/>
        <v>2.9704549630050937E-5</v>
      </c>
    </row>
    <row r="41" spans="1:22" ht="20.100000000000001" customHeight="1">
      <c r="A41" s="56" t="s">
        <v>59</v>
      </c>
      <c r="B41" s="57">
        <v>22287</v>
      </c>
      <c r="C41" s="81">
        <v>9728</v>
      </c>
      <c r="D41" s="58">
        <v>4881</v>
      </c>
      <c r="E41" s="77">
        <v>58620</v>
      </c>
      <c r="F41" s="81">
        <v>37241</v>
      </c>
      <c r="G41" s="58">
        <v>26832</v>
      </c>
      <c r="H41" s="85">
        <f t="shared" si="3"/>
        <v>2.630232871180509</v>
      </c>
      <c r="I41" s="89">
        <f t="shared" si="15"/>
        <v>3.8282277960526314</v>
      </c>
      <c r="J41" s="127">
        <f t="shared" si="16"/>
        <v>5.497234173325138</v>
      </c>
      <c r="L41" s="92">
        <f t="shared" si="4"/>
        <v>-0.49825246710526316</v>
      </c>
      <c r="M41" s="99">
        <f t="shared" si="5"/>
        <v>-0.2795037727236111</v>
      </c>
      <c r="N41" s="93">
        <f t="shared" si="6"/>
        <v>0.43597363223616298</v>
      </c>
      <c r="P41" s="25">
        <f t="shared" si="25"/>
        <v>8.0678500140817233E-3</v>
      </c>
      <c r="Q41" s="110">
        <f t="shared" si="26"/>
        <v>3.3305076970059667E-3</v>
      </c>
      <c r="R41" s="25">
        <f t="shared" si="27"/>
        <v>1.5538326120209534E-3</v>
      </c>
      <c r="S41" s="51"/>
      <c r="T41" s="25">
        <f t="shared" si="28"/>
        <v>5.4840958880413683E-3</v>
      </c>
      <c r="U41" s="110">
        <f t="shared" si="29"/>
        <v>3.2867255684320426E-3</v>
      </c>
      <c r="V41" s="25">
        <f t="shared" si="30"/>
        <v>2.1368162886689726E-3</v>
      </c>
    </row>
    <row r="42" spans="1:22" ht="20.100000000000001" customHeight="1">
      <c r="A42" s="56" t="s">
        <v>60</v>
      </c>
      <c r="B42" s="57">
        <v>95297</v>
      </c>
      <c r="C42" s="81">
        <v>106865</v>
      </c>
      <c r="D42" s="58">
        <v>118933</v>
      </c>
      <c r="E42" s="77">
        <v>405041</v>
      </c>
      <c r="F42" s="81">
        <v>433353</v>
      </c>
      <c r="G42" s="58">
        <v>496543</v>
      </c>
      <c r="H42" s="85">
        <f t="shared" si="3"/>
        <v>4.2503016884057212</v>
      </c>
      <c r="I42" s="89">
        <f t="shared" si="15"/>
        <v>4.05514434099097</v>
      </c>
      <c r="J42" s="127">
        <f t="shared" si="16"/>
        <v>4.17498087158316</v>
      </c>
      <c r="L42" s="92">
        <f t="shared" si="4"/>
        <v>0.11292752538249193</v>
      </c>
      <c r="M42" s="99">
        <f t="shared" si="5"/>
        <v>0.14581645909916396</v>
      </c>
      <c r="N42" s="93">
        <f t="shared" si="6"/>
        <v>2.9551729979334137E-2</v>
      </c>
      <c r="P42" s="25">
        <f t="shared" si="25"/>
        <v>3.4497325920579081E-2</v>
      </c>
      <c r="Q42" s="110">
        <f t="shared" si="26"/>
        <v>3.6586626751700518E-2</v>
      </c>
      <c r="R42" s="25">
        <f t="shared" si="27"/>
        <v>3.7861498472749035E-2</v>
      </c>
      <c r="S42" s="51"/>
      <c r="T42" s="25">
        <f t="shared" si="28"/>
        <v>3.7892932149235142E-2</v>
      </c>
      <c r="U42" s="110">
        <f t="shared" si="29"/>
        <v>3.824581470037676E-2</v>
      </c>
      <c r="V42" s="25">
        <f t="shared" si="30"/>
        <v>3.9543126506580116E-2</v>
      </c>
    </row>
    <row r="43" spans="1:22" ht="20.100000000000001" customHeight="1">
      <c r="A43" s="56" t="s">
        <v>61</v>
      </c>
      <c r="B43" s="57">
        <v>9015</v>
      </c>
      <c r="C43" s="81">
        <v>13561</v>
      </c>
      <c r="D43" s="58">
        <v>20031</v>
      </c>
      <c r="E43" s="77">
        <v>29030</v>
      </c>
      <c r="F43" s="81">
        <v>44812</v>
      </c>
      <c r="G43" s="58">
        <v>64794</v>
      </c>
      <c r="H43" s="85">
        <f t="shared" si="3"/>
        <v>3.2201885745978922</v>
      </c>
      <c r="I43" s="89">
        <f t="shared" si="15"/>
        <v>3.3044760710862029</v>
      </c>
      <c r="J43" s="127">
        <f t="shared" si="16"/>
        <v>3.2346862363336828</v>
      </c>
      <c r="L43" s="92">
        <f t="shared" si="4"/>
        <v>0.47710345844701718</v>
      </c>
      <c r="M43" s="99">
        <f t="shared" si="5"/>
        <v>0.4459073462465411</v>
      </c>
      <c r="N43" s="93">
        <f t="shared" si="6"/>
        <v>-2.1119788205813735E-2</v>
      </c>
      <c r="P43" s="25">
        <f t="shared" si="25"/>
        <v>3.2634122078766428E-3</v>
      </c>
      <c r="Q43" s="110">
        <f t="shared" si="26"/>
        <v>4.6427852466177956E-3</v>
      </c>
      <c r="R43" s="25">
        <f t="shared" si="27"/>
        <v>6.376730393647145E-3</v>
      </c>
      <c r="S43" s="51"/>
      <c r="T43" s="25">
        <f t="shared" si="28"/>
        <v>2.7158530131327352E-3</v>
      </c>
      <c r="U43" s="110">
        <f t="shared" si="29"/>
        <v>3.9549084657387479E-3</v>
      </c>
      <c r="V43" s="25">
        <f t="shared" si="30"/>
        <v>5.1599908545027356E-3</v>
      </c>
    </row>
    <row r="44" spans="1:22" ht="20.100000000000001" customHeight="1">
      <c r="A44" s="56" t="s">
        <v>62</v>
      </c>
      <c r="B44" s="57">
        <v>92610</v>
      </c>
      <c r="C44" s="81">
        <v>89734</v>
      </c>
      <c r="D44" s="58">
        <v>83624</v>
      </c>
      <c r="E44" s="77">
        <v>317440</v>
      </c>
      <c r="F44" s="81">
        <v>328183</v>
      </c>
      <c r="G44" s="58">
        <v>319296</v>
      </c>
      <c r="H44" s="85">
        <f t="shared" si="3"/>
        <v>3.4277075909728971</v>
      </c>
      <c r="I44" s="89">
        <f t="shared" si="15"/>
        <v>3.6572870929636481</v>
      </c>
      <c r="J44" s="127">
        <f t="shared" si="16"/>
        <v>3.8182339998086672</v>
      </c>
      <c r="L44" s="92">
        <f t="shared" si="4"/>
        <v>-6.8090133059932695E-2</v>
      </c>
      <c r="M44" s="99">
        <f t="shared" si="5"/>
        <v>-2.7079403869182742E-2</v>
      </c>
      <c r="N44" s="93">
        <f t="shared" si="6"/>
        <v>4.400718421987411E-2</v>
      </c>
      <c r="P44" s="25">
        <f t="shared" si="25"/>
        <v>3.3524637223677857E-2</v>
      </c>
      <c r="Q44" s="110">
        <f t="shared" si="26"/>
        <v>3.0721605436177368E-2</v>
      </c>
      <c r="R44" s="25">
        <f t="shared" si="27"/>
        <v>2.6621122382224995E-2</v>
      </c>
      <c r="S44" s="51"/>
      <c r="T44" s="25">
        <f t="shared" si="28"/>
        <v>2.9697567360966428E-2</v>
      </c>
      <c r="U44" s="110">
        <f t="shared" si="29"/>
        <v>2.8963976725241886E-2</v>
      </c>
      <c r="V44" s="25">
        <f t="shared" si="30"/>
        <v>2.5427731578221834E-2</v>
      </c>
    </row>
    <row r="45" spans="1:22" ht="20.100000000000001" customHeight="1">
      <c r="A45" s="56" t="s">
        <v>63</v>
      </c>
      <c r="B45" s="57">
        <v>151441</v>
      </c>
      <c r="C45" s="81">
        <v>169886</v>
      </c>
      <c r="D45" s="58">
        <v>158496</v>
      </c>
      <c r="E45" s="77">
        <v>387528</v>
      </c>
      <c r="F45" s="81">
        <v>431873</v>
      </c>
      <c r="G45" s="58">
        <v>425459</v>
      </c>
      <c r="H45" s="85">
        <f t="shared" si="3"/>
        <v>2.5589371438381945</v>
      </c>
      <c r="I45" s="89">
        <f t="shared" si="15"/>
        <v>2.5421341370095241</v>
      </c>
      <c r="J45" s="127">
        <f t="shared" si="16"/>
        <v>2.6843516555622853</v>
      </c>
      <c r="L45" s="92">
        <f t="shared" si="4"/>
        <v>-6.7044959561117459E-2</v>
      </c>
      <c r="M45" s="99">
        <f t="shared" si="5"/>
        <v>-1.4851588314157171E-2</v>
      </c>
      <c r="N45" s="93">
        <f t="shared" si="6"/>
        <v>5.5944144127681963E-2</v>
      </c>
      <c r="P45" s="25">
        <f t="shared" si="25"/>
        <v>5.4821343114037344E-2</v>
      </c>
      <c r="Q45" s="110">
        <f t="shared" si="26"/>
        <v>5.8162688179847419E-2</v>
      </c>
      <c r="R45" s="25">
        <f t="shared" si="27"/>
        <v>5.0456106059183166E-2</v>
      </c>
      <c r="S45" s="51"/>
      <c r="T45" s="25">
        <f t="shared" si="28"/>
        <v>3.6254532775518516E-2</v>
      </c>
      <c r="U45" s="110">
        <f t="shared" si="29"/>
        <v>3.811519646130479E-2</v>
      </c>
      <c r="V45" s="25">
        <f t="shared" si="30"/>
        <v>3.3882219788342743E-2</v>
      </c>
    </row>
    <row r="46" spans="1:22" ht="20.100000000000001" customHeight="1">
      <c r="A46" s="56" t="s">
        <v>64</v>
      </c>
      <c r="B46" s="57">
        <v>469743</v>
      </c>
      <c r="C46" s="81">
        <v>536866</v>
      </c>
      <c r="D46" s="58">
        <v>593944</v>
      </c>
      <c r="E46" s="77">
        <v>1444470</v>
      </c>
      <c r="F46" s="81">
        <v>1631463</v>
      </c>
      <c r="G46" s="58">
        <v>1867466</v>
      </c>
      <c r="H46" s="85">
        <f t="shared" si="3"/>
        <v>3.0750218736628327</v>
      </c>
      <c r="I46" s="89">
        <f t="shared" si="15"/>
        <v>3.0388644466216896</v>
      </c>
      <c r="J46" s="127">
        <f t="shared" si="16"/>
        <v>3.1441785757579841</v>
      </c>
      <c r="L46" s="92">
        <f t="shared" si="4"/>
        <v>0.10631703255560979</v>
      </c>
      <c r="M46" s="99">
        <f t="shared" si="5"/>
        <v>0.1446572799996077</v>
      </c>
      <c r="N46" s="93">
        <f t="shared" si="6"/>
        <v>3.4655750852385779E-2</v>
      </c>
      <c r="P46" s="25">
        <f t="shared" si="25"/>
        <v>0.17004603890899586</v>
      </c>
      <c r="Q46" s="110">
        <f t="shared" si="26"/>
        <v>0.18380307825460582</v>
      </c>
      <c r="R46" s="25">
        <f t="shared" si="27"/>
        <v>0.18907796699737209</v>
      </c>
      <c r="S46" s="51"/>
      <c r="T46" s="25">
        <f t="shared" si="28"/>
        <v>0.13513497078470002</v>
      </c>
      <c r="U46" s="110">
        <f t="shared" si="29"/>
        <v>0.14398569200748759</v>
      </c>
      <c r="V46" s="25">
        <f t="shared" si="30"/>
        <v>0.14871913265263459</v>
      </c>
    </row>
    <row r="47" spans="1:22" ht="20.100000000000001" customHeight="1">
      <c r="A47" s="56" t="s">
        <v>65</v>
      </c>
      <c r="B47" s="57">
        <v>908797</v>
      </c>
      <c r="C47" s="81">
        <v>880046</v>
      </c>
      <c r="D47" s="58">
        <v>914367</v>
      </c>
      <c r="E47" s="77">
        <v>3533989</v>
      </c>
      <c r="F47" s="81">
        <v>3467880</v>
      </c>
      <c r="G47" s="58">
        <v>3737649</v>
      </c>
      <c r="H47" s="85">
        <f t="shared" si="3"/>
        <v>3.8886450989604939</v>
      </c>
      <c r="I47" s="89">
        <f t="shared" si="15"/>
        <v>3.9405667431020652</v>
      </c>
      <c r="J47" s="127">
        <f t="shared" si="16"/>
        <v>4.0876901725455967</v>
      </c>
      <c r="L47" s="92">
        <f t="shared" si="4"/>
        <v>3.899909777443452E-2</v>
      </c>
      <c r="M47" s="99">
        <f t="shared" si="5"/>
        <v>7.7790754005328908E-2</v>
      </c>
      <c r="N47" s="93">
        <f t="shared" si="6"/>
        <v>3.7335601459122618E-2</v>
      </c>
      <c r="P47" s="25">
        <f t="shared" si="25"/>
        <v>0.32898272038620846</v>
      </c>
      <c r="Q47" s="110">
        <f t="shared" si="26"/>
        <v>0.30129522786999519</v>
      </c>
      <c r="R47" s="25">
        <f t="shared" si="27"/>
        <v>0.29108241425031001</v>
      </c>
      <c r="S47" s="51"/>
      <c r="T47" s="25">
        <f t="shared" si="28"/>
        <v>0.33061642004918845</v>
      </c>
      <c r="U47" s="110">
        <f t="shared" si="29"/>
        <v>0.3060597154817033</v>
      </c>
      <c r="V47" s="25">
        <f t="shared" si="30"/>
        <v>0.29765463866008113</v>
      </c>
    </row>
    <row r="48" spans="1:22" ht="20.100000000000001" customHeight="1" thickBot="1">
      <c r="A48" s="56" t="s">
        <v>66</v>
      </c>
      <c r="B48" s="57">
        <v>65</v>
      </c>
      <c r="C48" s="81">
        <v>80</v>
      </c>
      <c r="D48" s="58">
        <v>114</v>
      </c>
      <c r="E48" s="77">
        <v>574</v>
      </c>
      <c r="F48" s="81">
        <v>660</v>
      </c>
      <c r="G48" s="58">
        <v>906</v>
      </c>
      <c r="H48" s="85">
        <f t="shared" si="3"/>
        <v>8.8307692307692314</v>
      </c>
      <c r="I48" s="89">
        <f t="shared" si="15"/>
        <v>8.25</v>
      </c>
      <c r="J48" s="127">
        <f t="shared" si="16"/>
        <v>7.9473684210526319</v>
      </c>
      <c r="L48" s="92">
        <f t="shared" si="4"/>
        <v>0.42499999999999999</v>
      </c>
      <c r="M48" s="99">
        <f t="shared" si="5"/>
        <v>0.37272727272727274</v>
      </c>
      <c r="N48" s="93">
        <f t="shared" si="6"/>
        <v>-3.6682615629984018E-2</v>
      </c>
      <c r="P48" s="25">
        <f t="shared" si="25"/>
        <v>2.3529871715139408E-5</v>
      </c>
      <c r="Q48" s="110">
        <f t="shared" si="26"/>
        <v>2.7389043560904332E-5</v>
      </c>
      <c r="R48" s="25">
        <f t="shared" si="27"/>
        <v>3.6291112020157482E-5</v>
      </c>
      <c r="S48" s="51"/>
      <c r="T48" s="25">
        <f t="shared" si="28"/>
        <v>5.3699608320295899E-5</v>
      </c>
      <c r="U48" s="110">
        <f t="shared" si="29"/>
        <v>5.8248674180745636E-5</v>
      </c>
      <c r="V48" s="25">
        <f t="shared" si="30"/>
        <v>7.2150997224734991E-5</v>
      </c>
    </row>
    <row r="49" spans="1:22" ht="20.100000000000001" customHeight="1" thickBot="1">
      <c r="A49" s="43" t="s">
        <v>3</v>
      </c>
      <c r="B49" s="44">
        <v>13550695</v>
      </c>
      <c r="C49" s="117">
        <v>14364699</v>
      </c>
      <c r="D49" s="45">
        <v>15062804</v>
      </c>
      <c r="E49" s="120">
        <v>46176537</v>
      </c>
      <c r="F49" s="117">
        <v>50083253</v>
      </c>
      <c r="G49" s="45">
        <v>54899264</v>
      </c>
      <c r="H49" s="84">
        <f t="shared" si="3"/>
        <v>3.4076877237661978</v>
      </c>
      <c r="I49" s="88">
        <f t="shared" si="15"/>
        <v>3.486550814604608</v>
      </c>
      <c r="J49" s="126">
        <f t="shared" si="16"/>
        <v>3.644690855699908</v>
      </c>
      <c r="K49" s="47"/>
      <c r="L49" s="94">
        <f t="shared" si="4"/>
        <v>4.859865145799435E-2</v>
      </c>
      <c r="M49" s="107">
        <f t="shared" si="5"/>
        <v>9.6160107651154375E-2</v>
      </c>
      <c r="N49" s="95">
        <f t="shared" si="6"/>
        <v>4.5357159411782116E-2</v>
      </c>
      <c r="P49" s="53">
        <f>B49/B189</f>
        <v>0.16271862677998444</v>
      </c>
      <c r="Q49" s="109">
        <f t="shared" ref="Q49:R49" si="31">C49/C189</f>
        <v>0.1652231014087609</v>
      </c>
      <c r="R49" s="53">
        <f t="shared" si="31"/>
        <v>0.16444359246642254</v>
      </c>
      <c r="S49" s="54"/>
      <c r="T49" s="53">
        <f>E49/E189</f>
        <v>0.1491714023281962</v>
      </c>
      <c r="U49" s="109">
        <f t="shared" ref="U49:V49" si="32">F49/F189</f>
        <v>0.15216265461815212</v>
      </c>
      <c r="V49" s="53">
        <f t="shared" si="32"/>
        <v>0.1503517951901312</v>
      </c>
    </row>
    <row r="50" spans="1:22" ht="20.100000000000001" customHeight="1">
      <c r="A50" s="56" t="s">
        <v>54</v>
      </c>
      <c r="B50" s="57">
        <v>3778087</v>
      </c>
      <c r="C50" s="81">
        <v>4233127</v>
      </c>
      <c r="D50" s="58">
        <v>4434631</v>
      </c>
      <c r="E50" s="77">
        <v>11140737</v>
      </c>
      <c r="F50" s="81">
        <v>12314973</v>
      </c>
      <c r="G50" s="58">
        <v>13011472</v>
      </c>
      <c r="H50" s="85">
        <f t="shared" si="3"/>
        <v>2.9487772515561446</v>
      </c>
      <c r="I50" s="89">
        <f t="shared" si="15"/>
        <v>2.9091905345622751</v>
      </c>
      <c r="J50" s="127">
        <f t="shared" si="16"/>
        <v>2.9340596771185696</v>
      </c>
      <c r="L50" s="92">
        <f t="shared" si="4"/>
        <v>4.7601690192616473E-2</v>
      </c>
      <c r="M50" s="99">
        <f t="shared" si="5"/>
        <v>5.655708705167279E-2</v>
      </c>
      <c r="N50" s="93">
        <f t="shared" si="6"/>
        <v>8.5484750004648485E-3</v>
      </c>
      <c r="P50" s="25">
        <f>B50/$B$49</f>
        <v>0.27881130820227301</v>
      </c>
      <c r="Q50" s="110">
        <f>C50/$C$49</f>
        <v>0.29468957198476625</v>
      </c>
      <c r="R50" s="25">
        <f>D50/$D$49</f>
        <v>0.29440939416060913</v>
      </c>
      <c r="S50" s="51"/>
      <c r="T50" s="25">
        <f>E50/$E$49</f>
        <v>0.24126402116295556</v>
      </c>
      <c r="U50" s="110">
        <f>F50/$F$49</f>
        <v>0.24589003833277362</v>
      </c>
      <c r="V50" s="25">
        <f>G50/$G$49</f>
        <v>0.23700631032139155</v>
      </c>
    </row>
    <row r="51" spans="1:22" ht="20.100000000000001" customHeight="1">
      <c r="A51" s="56" t="s">
        <v>55</v>
      </c>
      <c r="B51" s="57">
        <v>16397</v>
      </c>
      <c r="C51" s="81">
        <v>15867</v>
      </c>
      <c r="D51" s="58">
        <v>19611</v>
      </c>
      <c r="E51" s="77">
        <v>91359</v>
      </c>
      <c r="F51" s="81">
        <v>97192</v>
      </c>
      <c r="G51" s="58">
        <v>115046</v>
      </c>
      <c r="H51" s="85">
        <f t="shared" si="3"/>
        <v>5.5716899432823075</v>
      </c>
      <c r="I51" s="89">
        <f t="shared" si="15"/>
        <v>6.1254175332451002</v>
      </c>
      <c r="J51" s="127">
        <f t="shared" si="16"/>
        <v>5.8664015093569937</v>
      </c>
      <c r="L51" s="92">
        <f t="shared" si="4"/>
        <v>0.23596142938173567</v>
      </c>
      <c r="M51" s="99">
        <f t="shared" si="5"/>
        <v>0.18369824676928143</v>
      </c>
      <c r="N51" s="93">
        <f t="shared" si="6"/>
        <v>-4.2285447886992608E-2</v>
      </c>
      <c r="P51" s="25">
        <f t="shared" ref="P51:P62" si="33">B51/$B$49</f>
        <v>1.2100486358817759E-3</v>
      </c>
      <c r="Q51" s="110">
        <f t="shared" ref="Q51:Q62" si="34">C51/$C$49</f>
        <v>1.1045828388050456E-3</v>
      </c>
      <c r="R51" s="25">
        <f t="shared" ref="R51:R62" si="35">D51/$D$49</f>
        <v>1.301948827057698E-3</v>
      </c>
      <c r="S51" s="51"/>
      <c r="T51" s="25">
        <f t="shared" ref="T51:T62" si="36">E51/$E$49</f>
        <v>1.9784723137640228E-3</v>
      </c>
      <c r="U51" s="110">
        <f t="shared" ref="U51:U62" si="37">F51/$F$49</f>
        <v>1.9406087699614879E-3</v>
      </c>
      <c r="V51" s="25">
        <f t="shared" ref="V51:V62" si="38">G51/$G$49</f>
        <v>2.0955836493545704E-3</v>
      </c>
    </row>
    <row r="52" spans="1:22" ht="20.100000000000001" customHeight="1">
      <c r="A52" s="56" t="s">
        <v>56</v>
      </c>
      <c r="B52" s="57">
        <v>1538810</v>
      </c>
      <c r="C52" s="81">
        <v>1826826</v>
      </c>
      <c r="D52" s="58">
        <v>2106571</v>
      </c>
      <c r="E52" s="77">
        <v>8119911</v>
      </c>
      <c r="F52" s="81">
        <v>9924058</v>
      </c>
      <c r="G52" s="58">
        <v>11878209</v>
      </c>
      <c r="H52" s="85">
        <f t="shared" si="3"/>
        <v>5.2767469668120173</v>
      </c>
      <c r="I52" s="89">
        <f t="shared" si="15"/>
        <v>5.4324046187212138</v>
      </c>
      <c r="J52" s="127">
        <f t="shared" si="16"/>
        <v>5.6386464068858819</v>
      </c>
      <c r="L52" s="92">
        <f t="shared" si="4"/>
        <v>0.15313171588317662</v>
      </c>
      <c r="M52" s="99">
        <f t="shared" si="5"/>
        <v>0.19691047754859958</v>
      </c>
      <c r="N52" s="93">
        <f t="shared" si="6"/>
        <v>3.7965100657987687E-2</v>
      </c>
      <c r="P52" s="25">
        <f t="shared" si="33"/>
        <v>0.11355948901513907</v>
      </c>
      <c r="Q52" s="110">
        <f t="shared" si="34"/>
        <v>0.12717468009597696</v>
      </c>
      <c r="R52" s="25">
        <f t="shared" si="35"/>
        <v>0.13985251351607575</v>
      </c>
      <c r="S52" s="51"/>
      <c r="T52" s="25">
        <f t="shared" si="36"/>
        <v>0.17584495346630261</v>
      </c>
      <c r="U52" s="110">
        <f t="shared" si="37"/>
        <v>0.19815122631910512</v>
      </c>
      <c r="V52" s="25">
        <f t="shared" si="38"/>
        <v>0.21636372028594045</v>
      </c>
    </row>
    <row r="53" spans="1:22" ht="20.100000000000001" customHeight="1">
      <c r="A53" s="56" t="s">
        <v>57</v>
      </c>
      <c r="B53" s="57">
        <v>836</v>
      </c>
      <c r="C53" s="81">
        <v>558</v>
      </c>
      <c r="D53" s="58">
        <v>236</v>
      </c>
      <c r="E53" s="77">
        <v>3416</v>
      </c>
      <c r="F53" s="81">
        <v>3934</v>
      </c>
      <c r="G53" s="58">
        <v>2259</v>
      </c>
      <c r="H53" s="85">
        <f t="shared" si="3"/>
        <v>4.0861244019138754</v>
      </c>
      <c r="I53" s="89">
        <f t="shared" si="15"/>
        <v>7.0501792114695343</v>
      </c>
      <c r="J53" s="127">
        <f t="shared" si="16"/>
        <v>9.5720338983050848</v>
      </c>
      <c r="L53" s="92">
        <f t="shared" si="4"/>
        <v>-0.57706093189964158</v>
      </c>
      <c r="M53" s="99">
        <f t="shared" si="5"/>
        <v>-0.42577529232333505</v>
      </c>
      <c r="N53" s="93">
        <f t="shared" si="6"/>
        <v>0.35770079187957221</v>
      </c>
      <c r="P53" s="25">
        <f t="shared" si="33"/>
        <v>6.1694252582616615E-5</v>
      </c>
      <c r="Q53" s="110">
        <f t="shared" si="34"/>
        <v>3.8845227456558611E-5</v>
      </c>
      <c r="R53" s="25">
        <f t="shared" si="35"/>
        <v>1.5667733577360496E-5</v>
      </c>
      <c r="S53" s="51"/>
      <c r="T53" s="25">
        <f t="shared" si="36"/>
        <v>7.3976963668800029E-5</v>
      </c>
      <c r="U53" s="110">
        <f t="shared" si="37"/>
        <v>7.8549210850980471E-5</v>
      </c>
      <c r="V53" s="25">
        <f t="shared" si="38"/>
        <v>4.1148092622881065E-5</v>
      </c>
    </row>
    <row r="54" spans="1:22" ht="20.100000000000001" customHeight="1">
      <c r="A54" s="56" t="s">
        <v>58</v>
      </c>
      <c r="B54" s="57">
        <v>948</v>
      </c>
      <c r="C54" s="81">
        <v>1473</v>
      </c>
      <c r="D54" s="58">
        <v>1562</v>
      </c>
      <c r="E54" s="77">
        <v>3962</v>
      </c>
      <c r="F54" s="81">
        <v>7740</v>
      </c>
      <c r="G54" s="58">
        <v>7880</v>
      </c>
      <c r="H54" s="85">
        <f t="shared" si="3"/>
        <v>4.1793248945147683</v>
      </c>
      <c r="I54" s="89">
        <f t="shared" si="15"/>
        <v>5.2545824847250513</v>
      </c>
      <c r="J54" s="127">
        <f t="shared" si="16"/>
        <v>5.0448143405889887</v>
      </c>
      <c r="L54" s="92">
        <f t="shared" si="4"/>
        <v>6.042090970807875E-2</v>
      </c>
      <c r="M54" s="99">
        <f t="shared" si="5"/>
        <v>1.8087855297157621E-2</v>
      </c>
      <c r="N54" s="93">
        <f t="shared" si="6"/>
        <v>-3.9920991771630512E-2</v>
      </c>
      <c r="P54" s="25">
        <f t="shared" si="33"/>
        <v>6.9959511301818835E-5</v>
      </c>
      <c r="Q54" s="110">
        <f t="shared" si="34"/>
        <v>1.0254304667295848E-4</v>
      </c>
      <c r="R54" s="25">
        <f t="shared" si="35"/>
        <v>1.0369915189761482E-4</v>
      </c>
      <c r="S54" s="51"/>
      <c r="T54" s="25">
        <f t="shared" si="36"/>
        <v>8.5801150484714778E-5</v>
      </c>
      <c r="U54" s="110">
        <f t="shared" si="37"/>
        <v>1.545426771699514E-4</v>
      </c>
      <c r="V54" s="25">
        <f t="shared" si="38"/>
        <v>1.4353562189831908E-4</v>
      </c>
    </row>
    <row r="55" spans="1:22" ht="20.100000000000001" customHeight="1">
      <c r="A55" s="56" t="s">
        <v>59</v>
      </c>
      <c r="B55" s="57">
        <v>117774</v>
      </c>
      <c r="C55" s="81">
        <v>42194</v>
      </c>
      <c r="D55" s="58">
        <v>27058</v>
      </c>
      <c r="E55" s="77">
        <v>270621</v>
      </c>
      <c r="F55" s="81">
        <v>149810</v>
      </c>
      <c r="G55" s="58">
        <v>129584</v>
      </c>
      <c r="H55" s="85">
        <f t="shared" si="3"/>
        <v>2.2977991746905091</v>
      </c>
      <c r="I55" s="89">
        <f t="shared" si="15"/>
        <v>3.5505048111105846</v>
      </c>
      <c r="J55" s="127">
        <f t="shared" si="16"/>
        <v>4.7891196688594873</v>
      </c>
      <c r="L55" s="92">
        <f t="shared" si="4"/>
        <v>-0.3587239891927762</v>
      </c>
      <c r="M55" s="99">
        <f t="shared" si="5"/>
        <v>-0.13501101395100459</v>
      </c>
      <c r="N55" s="93">
        <f t="shared" si="6"/>
        <v>0.34885598630169679</v>
      </c>
      <c r="P55" s="25">
        <f t="shared" si="33"/>
        <v>8.6913623249582402E-3</v>
      </c>
      <c r="Q55" s="110">
        <f t="shared" si="34"/>
        <v>2.9373396546631433E-3</v>
      </c>
      <c r="R55" s="25">
        <f t="shared" si="35"/>
        <v>1.7963454878653403E-3</v>
      </c>
      <c r="S55" s="51"/>
      <c r="T55" s="25">
        <f t="shared" si="36"/>
        <v>5.8605737368308932E-3</v>
      </c>
      <c r="U55" s="110">
        <f t="shared" si="37"/>
        <v>2.991219440158969E-3</v>
      </c>
      <c r="V55" s="25">
        <f t="shared" si="38"/>
        <v>2.360395942648703E-3</v>
      </c>
    </row>
    <row r="56" spans="1:22" ht="20.100000000000001" customHeight="1">
      <c r="A56" s="56" t="s">
        <v>60</v>
      </c>
      <c r="B56" s="57">
        <v>468602</v>
      </c>
      <c r="C56" s="81">
        <v>491259</v>
      </c>
      <c r="D56" s="58">
        <v>503223</v>
      </c>
      <c r="E56" s="77">
        <v>1681073</v>
      </c>
      <c r="F56" s="81">
        <v>1756576</v>
      </c>
      <c r="G56" s="58">
        <v>1904057</v>
      </c>
      <c r="H56" s="85">
        <f t="shared" si="3"/>
        <v>3.5874217352892219</v>
      </c>
      <c r="I56" s="89">
        <f t="shared" si="15"/>
        <v>3.5756617181568173</v>
      </c>
      <c r="J56" s="127">
        <f t="shared" si="16"/>
        <v>3.7837241143588427</v>
      </c>
      <c r="L56" s="92">
        <f t="shared" si="4"/>
        <v>2.4353752297667831E-2</v>
      </c>
      <c r="M56" s="99">
        <f t="shared" si="5"/>
        <v>8.3959361849416131E-2</v>
      </c>
      <c r="N56" s="93">
        <f t="shared" si="6"/>
        <v>5.8188501206785696E-2</v>
      </c>
      <c r="P56" s="25">
        <f t="shared" si="33"/>
        <v>3.458139969942501E-2</v>
      </c>
      <c r="Q56" s="110">
        <f t="shared" si="34"/>
        <v>3.419904586932173E-2</v>
      </c>
      <c r="R56" s="25">
        <f t="shared" si="35"/>
        <v>3.340832158474611E-2</v>
      </c>
      <c r="S56" s="51"/>
      <c r="T56" s="25">
        <f t="shared" si="36"/>
        <v>3.6405350188993164E-2</v>
      </c>
      <c r="U56" s="110">
        <f t="shared" si="37"/>
        <v>3.5073121148899815E-2</v>
      </c>
      <c r="V56" s="25">
        <f t="shared" si="38"/>
        <v>3.4682741830564433E-2</v>
      </c>
    </row>
    <row r="57" spans="1:22" ht="20.100000000000001" customHeight="1">
      <c r="A57" s="56" t="s">
        <v>61</v>
      </c>
      <c r="B57" s="57">
        <v>45560</v>
      </c>
      <c r="C57" s="81">
        <v>64549</v>
      </c>
      <c r="D57" s="58">
        <v>96291</v>
      </c>
      <c r="E57" s="77">
        <v>144263</v>
      </c>
      <c r="F57" s="81">
        <v>210317</v>
      </c>
      <c r="G57" s="58">
        <v>291504</v>
      </c>
      <c r="H57" s="85">
        <f t="shared" si="3"/>
        <v>3.1664398595258998</v>
      </c>
      <c r="I57" s="89">
        <f t="shared" si="15"/>
        <v>3.2582534198825699</v>
      </c>
      <c r="J57" s="127">
        <f t="shared" si="16"/>
        <v>3.0273234258653456</v>
      </c>
      <c r="L57" s="92">
        <f t="shared" si="4"/>
        <v>0.49175045314412308</v>
      </c>
      <c r="M57" s="99">
        <f t="shared" si="5"/>
        <v>0.38602205242562415</v>
      </c>
      <c r="N57" s="93">
        <f t="shared" si="6"/>
        <v>-7.087539373335397E-2</v>
      </c>
      <c r="P57" s="25">
        <f t="shared" si="33"/>
        <v>3.3621891718469054E-3</v>
      </c>
      <c r="Q57" s="110">
        <f t="shared" si="34"/>
        <v>4.493585281529394E-3</v>
      </c>
      <c r="R57" s="25">
        <f t="shared" si="35"/>
        <v>6.3926344656678796E-3</v>
      </c>
      <c r="S57" s="51"/>
      <c r="T57" s="25">
        <f t="shared" si="36"/>
        <v>3.124162385758811E-3</v>
      </c>
      <c r="U57" s="110">
        <f t="shared" si="37"/>
        <v>4.1993478338956938E-3</v>
      </c>
      <c r="V57" s="25">
        <f t="shared" si="38"/>
        <v>5.3097979601329443E-3</v>
      </c>
    </row>
    <row r="58" spans="1:22" ht="20.100000000000001" customHeight="1">
      <c r="A58" s="56" t="s">
        <v>62</v>
      </c>
      <c r="B58" s="57">
        <v>469233</v>
      </c>
      <c r="C58" s="81">
        <v>421654</v>
      </c>
      <c r="D58" s="58">
        <v>404332</v>
      </c>
      <c r="E58" s="77">
        <v>1571186</v>
      </c>
      <c r="F58" s="81">
        <v>1479730</v>
      </c>
      <c r="G58" s="58">
        <v>1492729</v>
      </c>
      <c r="H58" s="85">
        <f t="shared" si="3"/>
        <v>3.3484132616418707</v>
      </c>
      <c r="I58" s="89">
        <f t="shared" si="15"/>
        <v>3.5093465258244914</v>
      </c>
      <c r="J58" s="127">
        <f t="shared" si="16"/>
        <v>3.6918398741628167</v>
      </c>
      <c r="L58" s="92">
        <f t="shared" si="4"/>
        <v>-4.1081075953269743E-2</v>
      </c>
      <c r="M58" s="99">
        <f t="shared" si="5"/>
        <v>8.7847107242537484E-3</v>
      </c>
      <c r="N58" s="93">
        <f t="shared" si="6"/>
        <v>5.2002088421704104E-2</v>
      </c>
      <c r="P58" s="25">
        <f t="shared" si="33"/>
        <v>3.4627965576673372E-2</v>
      </c>
      <c r="Q58" s="110">
        <f t="shared" si="34"/>
        <v>2.9353486627182374E-2</v>
      </c>
      <c r="R58" s="25">
        <f t="shared" si="35"/>
        <v>2.6843076494920865E-2</v>
      </c>
      <c r="S58" s="51"/>
      <c r="T58" s="25">
        <f t="shared" si="36"/>
        <v>3.4025635140201183E-2</v>
      </c>
      <c r="U58" s="110">
        <f t="shared" si="37"/>
        <v>2.9545405127738008E-2</v>
      </c>
      <c r="V58" s="25">
        <f t="shared" si="38"/>
        <v>2.7190328088915729E-2</v>
      </c>
    </row>
    <row r="59" spans="1:22" ht="20.100000000000001" customHeight="1">
      <c r="A59" s="56" t="s">
        <v>63</v>
      </c>
      <c r="B59" s="57">
        <v>650129</v>
      </c>
      <c r="C59" s="81">
        <v>679101</v>
      </c>
      <c r="D59" s="58">
        <v>669456</v>
      </c>
      <c r="E59" s="77">
        <v>1573112</v>
      </c>
      <c r="F59" s="81">
        <v>1731152</v>
      </c>
      <c r="G59" s="58">
        <v>1762937</v>
      </c>
      <c r="H59" s="85">
        <f t="shared" si="3"/>
        <v>2.4196920918771507</v>
      </c>
      <c r="I59" s="89">
        <f t="shared" si="15"/>
        <v>2.5491819331734162</v>
      </c>
      <c r="J59" s="127">
        <f t="shared" si="16"/>
        <v>2.6333874070887409</v>
      </c>
      <c r="L59" s="92">
        <f t="shared" si="4"/>
        <v>-1.4202600202326311E-2</v>
      </c>
      <c r="M59" s="99">
        <f t="shared" si="5"/>
        <v>1.8360606116620607E-2</v>
      </c>
      <c r="N59" s="93">
        <f t="shared" si="6"/>
        <v>3.3032351602499878E-2</v>
      </c>
      <c r="P59" s="25">
        <f t="shared" si="33"/>
        <v>4.7977539159430566E-2</v>
      </c>
      <c r="Q59" s="110">
        <f t="shared" si="34"/>
        <v>4.7275686041176358E-2</v>
      </c>
      <c r="R59" s="25">
        <f t="shared" si="35"/>
        <v>4.4444314617650207E-2</v>
      </c>
      <c r="S59" s="51"/>
      <c r="T59" s="25">
        <f t="shared" si="36"/>
        <v>3.406734463435402E-2</v>
      </c>
      <c r="U59" s="110">
        <f t="shared" si="37"/>
        <v>3.4565486391229416E-2</v>
      </c>
      <c r="V59" s="25">
        <f t="shared" si="38"/>
        <v>3.2112215566314328E-2</v>
      </c>
    </row>
    <row r="60" spans="1:22" ht="20.100000000000001" customHeight="1">
      <c r="A60" s="56" t="s">
        <v>64</v>
      </c>
      <c r="B60" s="57">
        <v>2251132</v>
      </c>
      <c r="C60" s="81">
        <v>2419227</v>
      </c>
      <c r="D60" s="58">
        <v>2510636</v>
      </c>
      <c r="E60" s="77">
        <v>6210437</v>
      </c>
      <c r="F60" s="81">
        <v>6785598</v>
      </c>
      <c r="G60" s="58">
        <v>7490462</v>
      </c>
      <c r="H60" s="85">
        <f t="shared" si="3"/>
        <v>2.7588062361514116</v>
      </c>
      <c r="I60" s="89">
        <f t="shared" si="15"/>
        <v>2.8048620489106644</v>
      </c>
      <c r="J60" s="127">
        <f t="shared" si="16"/>
        <v>2.9834918323484567</v>
      </c>
      <c r="L60" s="92">
        <f t="shared" si="4"/>
        <v>3.7784383193474609E-2</v>
      </c>
      <c r="M60" s="99">
        <f t="shared" si="5"/>
        <v>0.10387647485159009</v>
      </c>
      <c r="N60" s="93">
        <f t="shared" si="6"/>
        <v>6.3685764334530284E-2</v>
      </c>
      <c r="P60" s="25">
        <f t="shared" si="33"/>
        <v>0.16612668206317094</v>
      </c>
      <c r="Q60" s="110">
        <f t="shared" si="34"/>
        <v>0.16841473670976329</v>
      </c>
      <c r="R60" s="25">
        <f t="shared" si="35"/>
        <v>0.1666778642276697</v>
      </c>
      <c r="S60" s="51"/>
      <c r="T60" s="25">
        <f t="shared" si="36"/>
        <v>0.13449334669683002</v>
      </c>
      <c r="U60" s="110">
        <f t="shared" si="37"/>
        <v>0.13548636706964701</v>
      </c>
      <c r="V60" s="25">
        <f t="shared" si="38"/>
        <v>0.13644011693854402</v>
      </c>
    </row>
    <row r="61" spans="1:22" ht="20.100000000000001" customHeight="1">
      <c r="A61" s="56" t="s">
        <v>65</v>
      </c>
      <c r="B61" s="57">
        <v>4212595</v>
      </c>
      <c r="C61" s="81">
        <v>4168048</v>
      </c>
      <c r="D61" s="58">
        <v>4288248</v>
      </c>
      <c r="E61" s="77">
        <v>15361906</v>
      </c>
      <c r="F61" s="81">
        <v>15616244</v>
      </c>
      <c r="G61" s="58">
        <v>16806211</v>
      </c>
      <c r="H61" s="85">
        <f t="shared" si="3"/>
        <v>3.6466610248552258</v>
      </c>
      <c r="I61" s="89">
        <f t="shared" si="15"/>
        <v>3.74665646844758</v>
      </c>
      <c r="J61" s="127">
        <f t="shared" si="16"/>
        <v>3.919132242351655</v>
      </c>
      <c r="L61" s="92">
        <f t="shared" si="4"/>
        <v>2.8838439480543411E-2</v>
      </c>
      <c r="M61" s="99">
        <f t="shared" si="5"/>
        <v>7.6200589591197479E-2</v>
      </c>
      <c r="N61" s="93">
        <f t="shared" si="6"/>
        <v>4.6034584530654871E-2</v>
      </c>
      <c r="P61" s="25">
        <f t="shared" si="33"/>
        <v>0.31087667459122947</v>
      </c>
      <c r="Q61" s="110">
        <f t="shared" si="34"/>
        <v>0.29015909069866341</v>
      </c>
      <c r="R61" s="25">
        <f t="shared" si="35"/>
        <v>0.28469121685444487</v>
      </c>
      <c r="S61" s="51"/>
      <c r="T61" s="25">
        <f t="shared" si="36"/>
        <v>0.33267774064564437</v>
      </c>
      <c r="U61" s="110">
        <f t="shared" si="37"/>
        <v>0.3118057047931771</v>
      </c>
      <c r="V61" s="25">
        <f t="shared" si="38"/>
        <v>0.3061281659440826</v>
      </c>
    </row>
    <row r="62" spans="1:22" ht="20.100000000000001" customHeight="1" thickBot="1">
      <c r="A62" s="56" t="s">
        <v>66</v>
      </c>
      <c r="B62" s="57">
        <v>592</v>
      </c>
      <c r="C62" s="81">
        <v>816</v>
      </c>
      <c r="D62" s="58">
        <v>949</v>
      </c>
      <c r="E62" s="77">
        <v>4554</v>
      </c>
      <c r="F62" s="81">
        <v>5929</v>
      </c>
      <c r="G62" s="58">
        <v>6914</v>
      </c>
      <c r="H62" s="85">
        <f t="shared" si="3"/>
        <v>7.6925675675675675</v>
      </c>
      <c r="I62" s="89">
        <f t="shared" si="15"/>
        <v>7.2659313725490193</v>
      </c>
      <c r="J62" s="127">
        <f t="shared" si="16"/>
        <v>7.2855637513171763</v>
      </c>
      <c r="L62" s="92">
        <f t="shared" si="4"/>
        <v>0.16299019607843138</v>
      </c>
      <c r="M62" s="99">
        <f t="shared" si="5"/>
        <v>0.16613256872997131</v>
      </c>
      <c r="N62" s="93">
        <f t="shared" si="6"/>
        <v>2.7019769058552975E-3</v>
      </c>
      <c r="P62" s="25">
        <f t="shared" si="33"/>
        <v>4.368779608721176E-5</v>
      </c>
      <c r="Q62" s="110">
        <f t="shared" si="34"/>
        <v>5.6805924022494312E-5</v>
      </c>
      <c r="R62" s="25">
        <f t="shared" si="35"/>
        <v>6.3002877817436908E-5</v>
      </c>
      <c r="S62" s="51"/>
      <c r="T62" s="25">
        <f t="shared" si="36"/>
        <v>9.8621514211860446E-5</v>
      </c>
      <c r="U62" s="110">
        <f t="shared" si="37"/>
        <v>1.1838288539284779E-4</v>
      </c>
      <c r="V62" s="25">
        <f t="shared" si="38"/>
        <v>1.2593975758946421E-4</v>
      </c>
    </row>
    <row r="63" spans="1:22" ht="20.100000000000001" customHeight="1" thickBot="1">
      <c r="A63" s="43" t="s">
        <v>4</v>
      </c>
      <c r="B63" s="44">
        <v>11018165</v>
      </c>
      <c r="C63" s="117">
        <v>11123621</v>
      </c>
      <c r="D63" s="45">
        <v>11497546</v>
      </c>
      <c r="E63" s="120">
        <v>35161255</v>
      </c>
      <c r="F63" s="117">
        <v>36397724</v>
      </c>
      <c r="G63" s="45">
        <v>40202848</v>
      </c>
      <c r="H63" s="84">
        <f t="shared" si="3"/>
        <v>3.1912078826192927</v>
      </c>
      <c r="I63" s="88">
        <f t="shared" si="15"/>
        <v>3.2721111228079418</v>
      </c>
      <c r="J63" s="126">
        <f t="shared" si="16"/>
        <v>3.496645979933457</v>
      </c>
      <c r="K63" s="47"/>
      <c r="L63" s="94">
        <f t="shared" si="4"/>
        <v>3.3615402754193079E-2</v>
      </c>
      <c r="M63" s="107">
        <f t="shared" si="5"/>
        <v>0.10454291043033351</v>
      </c>
      <c r="N63" s="95">
        <f t="shared" si="6"/>
        <v>6.8620792111984283E-2</v>
      </c>
      <c r="P63" s="53">
        <f>B63/B189</f>
        <v>0.13230765495314353</v>
      </c>
      <c r="Q63" s="109">
        <f t="shared" ref="Q63:R63" si="39">C63/C189</f>
        <v>0.12794414700340204</v>
      </c>
      <c r="R63" s="53">
        <f t="shared" si="39"/>
        <v>0.12552096998593001</v>
      </c>
      <c r="S63" s="54"/>
      <c r="T63" s="53">
        <f>E63/E189</f>
        <v>0.11358698717422878</v>
      </c>
      <c r="U63" s="109">
        <f t="shared" ref="U63:V63" si="40">F63/F189</f>
        <v>0.11058335819158605</v>
      </c>
      <c r="V63" s="53">
        <f t="shared" si="40"/>
        <v>0.11010293996939514</v>
      </c>
    </row>
    <row r="64" spans="1:22" ht="20.100000000000001" customHeight="1">
      <c r="A64" s="56" t="s">
        <v>54</v>
      </c>
      <c r="B64" s="57">
        <v>3271408</v>
      </c>
      <c r="C64" s="81">
        <v>3394460</v>
      </c>
      <c r="D64" s="58">
        <v>3469562</v>
      </c>
      <c r="E64" s="77">
        <v>9625012</v>
      </c>
      <c r="F64" s="81">
        <v>9961244</v>
      </c>
      <c r="G64" s="58">
        <v>10581544</v>
      </c>
      <c r="H64" s="85">
        <f t="shared" si="3"/>
        <v>2.9421619070443064</v>
      </c>
      <c r="I64" s="89">
        <f t="shared" si="15"/>
        <v>2.9345592524289579</v>
      </c>
      <c r="J64" s="127">
        <f t="shared" si="16"/>
        <v>3.0498212742703545</v>
      </c>
      <c r="L64" s="92">
        <f t="shared" si="4"/>
        <v>2.2124874059496945E-2</v>
      </c>
      <c r="M64" s="99">
        <f t="shared" si="5"/>
        <v>6.2271338800655822E-2</v>
      </c>
      <c r="N64" s="93">
        <f t="shared" si="6"/>
        <v>3.9277455974348917E-2</v>
      </c>
      <c r="P64" s="25">
        <f>B64/$B$63</f>
        <v>0.29691042020154901</v>
      </c>
      <c r="Q64" s="110">
        <f>C64/$C$63</f>
        <v>0.3051578258554476</v>
      </c>
      <c r="R64" s="25">
        <f>D64/$D$63</f>
        <v>0.30176543759859714</v>
      </c>
      <c r="S64" s="51"/>
      <c r="T64" s="25">
        <f>E64/$E$63</f>
        <v>0.27373914838932795</v>
      </c>
      <c r="U64" s="110">
        <f>F64/$F$63</f>
        <v>0.27367766182303049</v>
      </c>
      <c r="V64" s="25">
        <f>G64/$G$63</f>
        <v>0.26320384068312774</v>
      </c>
    </row>
    <row r="65" spans="1:22" ht="20.100000000000001" customHeight="1">
      <c r="A65" s="56" t="s">
        <v>55</v>
      </c>
      <c r="B65" s="57">
        <v>11719</v>
      </c>
      <c r="C65" s="81">
        <v>11830</v>
      </c>
      <c r="D65" s="58">
        <v>13898</v>
      </c>
      <c r="E65" s="77">
        <v>57934</v>
      </c>
      <c r="F65" s="81">
        <v>68843</v>
      </c>
      <c r="G65" s="58">
        <v>100117</v>
      </c>
      <c r="H65" s="85">
        <f t="shared" si="3"/>
        <v>4.9435958699547742</v>
      </c>
      <c r="I65" s="89">
        <f t="shared" si="15"/>
        <v>5.819357565511412</v>
      </c>
      <c r="J65" s="127">
        <f t="shared" si="16"/>
        <v>7.2036983738667431</v>
      </c>
      <c r="L65" s="92">
        <f t="shared" si="4"/>
        <v>0.17480980557903636</v>
      </c>
      <c r="M65" s="99">
        <f t="shared" si="5"/>
        <v>0.45428002847057797</v>
      </c>
      <c r="N65" s="93">
        <f t="shared" si="6"/>
        <v>0.23788550415937082</v>
      </c>
      <c r="P65" s="25">
        <f t="shared" ref="P65:P76" si="41">B65/$B$63</f>
        <v>1.0636072340539464E-3</v>
      </c>
      <c r="Q65" s="110">
        <f t="shared" ref="Q65:Q76" si="42">C65/$C$63</f>
        <v>1.0635026130430009E-3</v>
      </c>
      <c r="R65" s="25">
        <f t="shared" ref="R65:R76" si="43">D65/$D$63</f>
        <v>1.2087796822034893E-3</v>
      </c>
      <c r="S65" s="51"/>
      <c r="T65" s="25">
        <f t="shared" ref="T65:T76" si="44">E65/$E$63</f>
        <v>1.647665875407462E-3</v>
      </c>
      <c r="U65" s="110">
        <f t="shared" ref="U65:U76" si="45">F65/$F$63</f>
        <v>1.8914094738451228E-3</v>
      </c>
      <c r="V65" s="25">
        <f t="shared" ref="V65:V76" si="46">G65/$G$63</f>
        <v>2.4902962098605551E-3</v>
      </c>
    </row>
    <row r="66" spans="1:22" ht="20.100000000000001" customHeight="1">
      <c r="A66" s="56" t="s">
        <v>56</v>
      </c>
      <c r="B66" s="57">
        <v>884282</v>
      </c>
      <c r="C66" s="81">
        <v>994579</v>
      </c>
      <c r="D66" s="58">
        <v>1167931</v>
      </c>
      <c r="E66" s="77">
        <v>4905957</v>
      </c>
      <c r="F66" s="81">
        <v>5686615</v>
      </c>
      <c r="G66" s="58">
        <v>7016905</v>
      </c>
      <c r="H66" s="85">
        <f t="shared" si="3"/>
        <v>5.5479552902807026</v>
      </c>
      <c r="I66" s="89">
        <f t="shared" si="15"/>
        <v>5.7176101647028545</v>
      </c>
      <c r="J66" s="127">
        <f t="shared" si="16"/>
        <v>6.0079790672565414</v>
      </c>
      <c r="L66" s="92">
        <f t="shared" si="4"/>
        <v>0.17429686329592722</v>
      </c>
      <c r="M66" s="99">
        <f t="shared" si="5"/>
        <v>0.23393354394485999</v>
      </c>
      <c r="N66" s="93">
        <f t="shared" si="6"/>
        <v>5.0785012302212003E-2</v>
      </c>
      <c r="P66" s="25">
        <f t="shared" si="41"/>
        <v>8.0256739665815494E-2</v>
      </c>
      <c r="Q66" s="110">
        <f t="shared" si="42"/>
        <v>8.941144255094631E-2</v>
      </c>
      <c r="R66" s="25">
        <f t="shared" si="43"/>
        <v>0.10158089387074425</v>
      </c>
      <c r="S66" s="51"/>
      <c r="T66" s="25">
        <f t="shared" si="44"/>
        <v>0.13952735759858401</v>
      </c>
      <c r="U66" s="110">
        <f t="shared" si="45"/>
        <v>0.1562354558213585</v>
      </c>
      <c r="V66" s="25">
        <f t="shared" si="46"/>
        <v>0.17453751037737425</v>
      </c>
    </row>
    <row r="67" spans="1:22" ht="20.100000000000001" customHeight="1">
      <c r="A67" s="56" t="s">
        <v>57</v>
      </c>
      <c r="B67" s="57">
        <v>1447</v>
      </c>
      <c r="C67" s="81">
        <v>800</v>
      </c>
      <c r="D67" s="58">
        <v>299</v>
      </c>
      <c r="E67" s="77">
        <v>4710</v>
      </c>
      <c r="F67" s="81">
        <v>4041</v>
      </c>
      <c r="G67" s="58">
        <v>2033</v>
      </c>
      <c r="H67" s="85">
        <f t="shared" si="3"/>
        <v>3.255010366275052</v>
      </c>
      <c r="I67" s="89">
        <f t="shared" si="15"/>
        <v>5.0512499999999996</v>
      </c>
      <c r="J67" s="127">
        <f t="shared" si="16"/>
        <v>6.7993311036789299</v>
      </c>
      <c r="L67" s="92">
        <f t="shared" si="4"/>
        <v>-0.62624999999999997</v>
      </c>
      <c r="M67" s="99">
        <f t="shared" si="5"/>
        <v>-0.4969067062608265</v>
      </c>
      <c r="N67" s="93">
        <f t="shared" si="6"/>
        <v>0.34606901334895929</v>
      </c>
      <c r="P67" s="25">
        <f t="shared" si="41"/>
        <v>1.3132858329858012E-4</v>
      </c>
      <c r="Q67" s="110">
        <f t="shared" si="42"/>
        <v>7.191902708659348E-5</v>
      </c>
      <c r="R67" s="25">
        <f t="shared" si="43"/>
        <v>2.6005549358097806E-5</v>
      </c>
      <c r="S67" s="51"/>
      <c r="T67" s="25">
        <f t="shared" si="44"/>
        <v>1.3395426300909908E-4</v>
      </c>
      <c r="U67" s="110">
        <f t="shared" si="45"/>
        <v>1.1102342553067329E-4</v>
      </c>
      <c r="V67" s="25">
        <f t="shared" si="46"/>
        <v>5.0568556735085036E-5</v>
      </c>
    </row>
    <row r="68" spans="1:22" ht="20.100000000000001" customHeight="1">
      <c r="A68" s="56" t="s">
        <v>58</v>
      </c>
      <c r="B68" s="57">
        <v>156</v>
      </c>
      <c r="C68" s="81">
        <v>145</v>
      </c>
      <c r="D68" s="58">
        <v>127</v>
      </c>
      <c r="E68" s="77">
        <v>749</v>
      </c>
      <c r="F68" s="81">
        <v>534</v>
      </c>
      <c r="G68" s="58">
        <v>505</v>
      </c>
      <c r="H68" s="85">
        <f t="shared" si="3"/>
        <v>4.8012820512820511</v>
      </c>
      <c r="I68" s="89">
        <f t="shared" si="15"/>
        <v>3.682758620689655</v>
      </c>
      <c r="J68" s="127">
        <f t="shared" si="16"/>
        <v>3.9763779527559056</v>
      </c>
      <c r="L68" s="92">
        <f t="shared" si="4"/>
        <v>-0.12413793103448276</v>
      </c>
      <c r="M68" s="99">
        <f t="shared" si="5"/>
        <v>-5.4307116104868915E-2</v>
      </c>
      <c r="N68" s="93">
        <f t="shared" si="6"/>
        <v>7.9728095785779649E-2</v>
      </c>
      <c r="P68" s="25">
        <f t="shared" si="41"/>
        <v>1.4158437453060469E-5</v>
      </c>
      <c r="Q68" s="110">
        <f t="shared" si="42"/>
        <v>1.3035323659445067E-5</v>
      </c>
      <c r="R68" s="25">
        <f t="shared" si="43"/>
        <v>1.1045835346081676E-5</v>
      </c>
      <c r="S68" s="51"/>
      <c r="T68" s="25">
        <f t="shared" si="44"/>
        <v>2.1301856261956519E-5</v>
      </c>
      <c r="U68" s="110">
        <f t="shared" si="45"/>
        <v>1.4671247026325052E-5</v>
      </c>
      <c r="V68" s="25">
        <f t="shared" si="46"/>
        <v>1.2561299139802234E-5</v>
      </c>
    </row>
    <row r="69" spans="1:22" ht="20.100000000000001" customHeight="1">
      <c r="A69" s="56" t="s">
        <v>59</v>
      </c>
      <c r="B69" s="57">
        <v>73129</v>
      </c>
      <c r="C69" s="81">
        <v>36372</v>
      </c>
      <c r="D69" s="58">
        <v>23170</v>
      </c>
      <c r="E69" s="77">
        <v>178738</v>
      </c>
      <c r="F69" s="81">
        <v>118953</v>
      </c>
      <c r="G69" s="58">
        <v>106929</v>
      </c>
      <c r="H69" s="85">
        <f t="shared" si="3"/>
        <v>2.4441466449698477</v>
      </c>
      <c r="I69" s="89">
        <f t="shared" si="15"/>
        <v>3.2704552952820851</v>
      </c>
      <c r="J69" s="127">
        <f t="shared" si="16"/>
        <v>4.6149762624082866</v>
      </c>
      <c r="L69" s="92">
        <f t="shared" si="4"/>
        <v>-0.36297151655119325</v>
      </c>
      <c r="M69" s="99">
        <f t="shared" si="5"/>
        <v>-0.10108193992585307</v>
      </c>
      <c r="N69" s="93">
        <f t="shared" si="6"/>
        <v>0.41111125079917449</v>
      </c>
      <c r="P69" s="25">
        <f t="shared" si="41"/>
        <v>6.6371305929798655E-3</v>
      </c>
      <c r="Q69" s="110">
        <f t="shared" si="42"/>
        <v>3.2697985664919722E-3</v>
      </c>
      <c r="R69" s="25">
        <f t="shared" si="43"/>
        <v>2.015212637548917E-3</v>
      </c>
      <c r="S69" s="51"/>
      <c r="T69" s="25">
        <f t="shared" si="44"/>
        <v>5.0833794186242783E-3</v>
      </c>
      <c r="U69" s="110">
        <f t="shared" si="45"/>
        <v>3.26814390921806E-3</v>
      </c>
      <c r="V69" s="25">
        <f t="shared" si="46"/>
        <v>2.6597369420196301E-3</v>
      </c>
    </row>
    <row r="70" spans="1:22" ht="20.100000000000001" customHeight="1">
      <c r="A70" s="56" t="s">
        <v>60</v>
      </c>
      <c r="B70" s="57">
        <v>262491</v>
      </c>
      <c r="C70" s="81">
        <v>277446</v>
      </c>
      <c r="D70" s="58">
        <v>289242</v>
      </c>
      <c r="E70" s="77">
        <v>970781</v>
      </c>
      <c r="F70" s="81">
        <v>1026302</v>
      </c>
      <c r="G70" s="58">
        <v>1109750</v>
      </c>
      <c r="H70" s="85">
        <f t="shared" si="3"/>
        <v>3.6983401335664841</v>
      </c>
      <c r="I70" s="89">
        <f t="shared" si="15"/>
        <v>3.6991054115034996</v>
      </c>
      <c r="J70" s="127">
        <f t="shared" si="16"/>
        <v>3.8367526154569531</v>
      </c>
      <c r="L70" s="92">
        <f t="shared" si="4"/>
        <v>4.2516381566142604E-2</v>
      </c>
      <c r="M70" s="99">
        <f t="shared" si="5"/>
        <v>8.1309400157068779E-2</v>
      </c>
      <c r="N70" s="93">
        <f t="shared" si="6"/>
        <v>3.7210943901570759E-2</v>
      </c>
      <c r="P70" s="25">
        <f t="shared" si="41"/>
        <v>2.3823476958277537E-2</v>
      </c>
      <c r="Q70" s="110">
        <f t="shared" si="42"/>
        <v>2.4942057986333768E-2</v>
      </c>
      <c r="R70" s="25">
        <f t="shared" si="43"/>
        <v>2.5156846513160285E-2</v>
      </c>
      <c r="S70" s="51"/>
      <c r="T70" s="25">
        <f t="shared" si="44"/>
        <v>2.7609395625952486E-2</v>
      </c>
      <c r="U70" s="110">
        <f t="shared" si="45"/>
        <v>2.8196872969309839E-2</v>
      </c>
      <c r="V70" s="25">
        <f t="shared" si="46"/>
        <v>2.7603765782961445E-2</v>
      </c>
    </row>
    <row r="71" spans="1:22" ht="20.100000000000001" customHeight="1">
      <c r="A71" s="56" t="s">
        <v>61</v>
      </c>
      <c r="B71" s="57">
        <v>24885</v>
      </c>
      <c r="C71" s="81">
        <v>38758</v>
      </c>
      <c r="D71" s="58">
        <v>43482</v>
      </c>
      <c r="E71" s="77">
        <v>72367</v>
      </c>
      <c r="F71" s="81">
        <v>110509</v>
      </c>
      <c r="G71" s="58">
        <v>131694</v>
      </c>
      <c r="H71" s="85">
        <f t="shared" si="3"/>
        <v>2.9080570624874422</v>
      </c>
      <c r="I71" s="89">
        <f t="shared" si="15"/>
        <v>2.8512565147840445</v>
      </c>
      <c r="J71" s="127">
        <f t="shared" si="16"/>
        <v>3.0287015316682764</v>
      </c>
      <c r="L71" s="92">
        <f t="shared" si="4"/>
        <v>0.12188451416481759</v>
      </c>
      <c r="M71" s="99">
        <f t="shared" si="5"/>
        <v>0.19170384312589925</v>
      </c>
      <c r="N71" s="93">
        <f t="shared" si="6"/>
        <v>6.2233971571537691E-2</v>
      </c>
      <c r="P71" s="25">
        <f t="shared" si="41"/>
        <v>2.2585430514064728E-3</v>
      </c>
      <c r="Q71" s="110">
        <f t="shared" si="42"/>
        <v>3.4842970647777373E-3</v>
      </c>
      <c r="R71" s="25">
        <f t="shared" si="43"/>
        <v>3.7818504922702634E-3</v>
      </c>
      <c r="S71" s="51"/>
      <c r="T71" s="25">
        <f t="shared" si="44"/>
        <v>2.0581461042843891E-3</v>
      </c>
      <c r="U71" s="110">
        <f t="shared" si="45"/>
        <v>3.0361513813336239E-3</v>
      </c>
      <c r="V71" s="25">
        <f t="shared" si="46"/>
        <v>3.2757380770635949E-3</v>
      </c>
    </row>
    <row r="72" spans="1:22" ht="20.100000000000001" customHeight="1">
      <c r="A72" s="56" t="s">
        <v>62</v>
      </c>
      <c r="B72" s="57">
        <v>322700</v>
      </c>
      <c r="C72" s="81">
        <v>280489</v>
      </c>
      <c r="D72" s="58">
        <v>278979</v>
      </c>
      <c r="E72" s="77">
        <v>1098242</v>
      </c>
      <c r="F72" s="81">
        <v>999639</v>
      </c>
      <c r="G72" s="58">
        <v>1041680</v>
      </c>
      <c r="H72" s="85">
        <f t="shared" ref="H72:H135" si="47">E72/B72</f>
        <v>3.4032909823365354</v>
      </c>
      <c r="I72" s="89">
        <f t="shared" si="15"/>
        <v>3.5639151624484384</v>
      </c>
      <c r="J72" s="127">
        <f t="shared" si="16"/>
        <v>3.7339011180052979</v>
      </c>
      <c r="L72" s="92">
        <f t="shared" ref="L72:L135" si="48">(D72-C72)/C72</f>
        <v>-5.383455322668625E-3</v>
      </c>
      <c r="M72" s="99">
        <f t="shared" ref="M72:M135" si="49">(G72-F72)/F72</f>
        <v>4.2056182281803731E-2</v>
      </c>
      <c r="N72" s="93">
        <f t="shared" ref="N72:N135" si="50">(J72-I72)/I72</f>
        <v>4.7696409091870118E-2</v>
      </c>
      <c r="P72" s="25">
        <f t="shared" si="41"/>
        <v>2.9287998500657778E-2</v>
      </c>
      <c r="Q72" s="110">
        <f t="shared" si="42"/>
        <v>2.5215619985614397E-2</v>
      </c>
      <c r="R72" s="25">
        <f t="shared" si="43"/>
        <v>2.4264221252082836E-2</v>
      </c>
      <c r="S72" s="51"/>
      <c r="T72" s="25">
        <f t="shared" si="44"/>
        <v>3.1234436882301271E-2</v>
      </c>
      <c r="U72" s="110">
        <f t="shared" si="45"/>
        <v>2.7464327165072189E-2</v>
      </c>
      <c r="V72" s="25">
        <f t="shared" si="46"/>
        <v>2.5910602154354836E-2</v>
      </c>
    </row>
    <row r="73" spans="1:22" ht="20.100000000000001" customHeight="1">
      <c r="A73" s="56" t="s">
        <v>63</v>
      </c>
      <c r="B73" s="57">
        <v>1764923</v>
      </c>
      <c r="C73" s="81">
        <v>1716063</v>
      </c>
      <c r="D73" s="58">
        <v>1584886</v>
      </c>
      <c r="E73" s="77">
        <v>2867570</v>
      </c>
      <c r="F73" s="81">
        <v>2943265</v>
      </c>
      <c r="G73" s="58">
        <v>2832836</v>
      </c>
      <c r="H73" s="85">
        <f t="shared" si="47"/>
        <v>1.6247564341333871</v>
      </c>
      <c r="I73" s="89">
        <f t="shared" si="15"/>
        <v>1.7151264260111663</v>
      </c>
      <c r="J73" s="127">
        <f t="shared" si="16"/>
        <v>1.7874067914032934</v>
      </c>
      <c r="L73" s="92">
        <f t="shared" si="48"/>
        <v>-7.6440666805356217E-2</v>
      </c>
      <c r="M73" s="99">
        <f t="shared" si="49"/>
        <v>-3.7519217603579701E-2</v>
      </c>
      <c r="N73" s="93">
        <f t="shared" si="50"/>
        <v>4.2142878971451719E-2</v>
      </c>
      <c r="P73" s="25">
        <f t="shared" si="41"/>
        <v>0.16018302503184514</v>
      </c>
      <c r="Q73" s="110">
        <f t="shared" si="42"/>
        <v>0.15427197672412607</v>
      </c>
      <c r="R73" s="25">
        <f t="shared" si="43"/>
        <v>0.13784558896307089</v>
      </c>
      <c r="S73" s="51"/>
      <c r="T73" s="25">
        <f t="shared" si="44"/>
        <v>8.1554825048195806E-2</v>
      </c>
      <c r="U73" s="110">
        <f t="shared" si="45"/>
        <v>8.0863984792016119E-2</v>
      </c>
      <c r="V73" s="25">
        <f t="shared" si="46"/>
        <v>7.0463565168318421E-2</v>
      </c>
    </row>
    <row r="74" spans="1:22" ht="20.100000000000001" customHeight="1">
      <c r="A74" s="56" t="s">
        <v>64</v>
      </c>
      <c r="B74" s="57">
        <v>1229954</v>
      </c>
      <c r="C74" s="81">
        <v>1293317</v>
      </c>
      <c r="D74" s="58">
        <v>1439746</v>
      </c>
      <c r="E74" s="77">
        <v>3511107</v>
      </c>
      <c r="F74" s="81">
        <v>3787131</v>
      </c>
      <c r="G74" s="58">
        <v>4448823</v>
      </c>
      <c r="H74" s="85">
        <f t="shared" si="47"/>
        <v>2.8546652964257202</v>
      </c>
      <c r="I74" s="89">
        <f t="shared" si="15"/>
        <v>2.9282310524024657</v>
      </c>
      <c r="J74" s="127">
        <f t="shared" si="16"/>
        <v>3.0900054592962927</v>
      </c>
      <c r="L74" s="92">
        <f t="shared" si="48"/>
        <v>0.11321972880585347</v>
      </c>
      <c r="M74" s="99">
        <f t="shared" si="49"/>
        <v>0.17472118075662024</v>
      </c>
      <c r="N74" s="93">
        <f t="shared" si="50"/>
        <v>5.5246462454217611E-2</v>
      </c>
      <c r="P74" s="25">
        <f t="shared" si="41"/>
        <v>0.11162965884065087</v>
      </c>
      <c r="Q74" s="110">
        <f t="shared" si="42"/>
        <v>0.11626762544318976</v>
      </c>
      <c r="R74" s="25">
        <f t="shared" si="43"/>
        <v>0.12522202563921031</v>
      </c>
      <c r="S74" s="51"/>
      <c r="T74" s="25">
        <f t="shared" si="44"/>
        <v>9.9857271874965778E-2</v>
      </c>
      <c r="U74" s="110">
        <f t="shared" si="45"/>
        <v>0.10404856633343337</v>
      </c>
      <c r="V74" s="25">
        <f t="shared" si="46"/>
        <v>0.1106593990555097</v>
      </c>
    </row>
    <row r="75" spans="1:22" ht="20.100000000000001" customHeight="1">
      <c r="A75" s="56" t="s">
        <v>65</v>
      </c>
      <c r="B75" s="57">
        <v>3170752</v>
      </c>
      <c r="C75" s="81">
        <v>3078736</v>
      </c>
      <c r="D75" s="58">
        <v>3185651</v>
      </c>
      <c r="E75" s="77">
        <v>11865608</v>
      </c>
      <c r="F75" s="81">
        <v>11686221</v>
      </c>
      <c r="G75" s="58">
        <v>12825918</v>
      </c>
      <c r="H75" s="85">
        <f t="shared" si="47"/>
        <v>3.7422062652645178</v>
      </c>
      <c r="I75" s="89">
        <f t="shared" si="15"/>
        <v>3.7957853482727977</v>
      </c>
      <c r="J75" s="127">
        <f t="shared" si="16"/>
        <v>4.0261528962212116</v>
      </c>
      <c r="L75" s="92">
        <f t="shared" si="48"/>
        <v>3.4726913902328745E-2</v>
      </c>
      <c r="M75" s="99">
        <f t="shared" si="49"/>
        <v>9.75248542706834E-2</v>
      </c>
      <c r="N75" s="93">
        <f t="shared" si="50"/>
        <v>6.0690351748482953E-2</v>
      </c>
      <c r="P75" s="25">
        <f t="shared" si="41"/>
        <v>0.28777496071260505</v>
      </c>
      <c r="Q75" s="110">
        <f t="shared" si="42"/>
        <v>0.27677462222058807</v>
      </c>
      <c r="R75" s="25">
        <f t="shared" si="43"/>
        <v>0.27707225524472789</v>
      </c>
      <c r="S75" s="51"/>
      <c r="T75" s="25">
        <f t="shared" si="44"/>
        <v>0.33746258488213804</v>
      </c>
      <c r="U75" s="110">
        <f t="shared" si="45"/>
        <v>0.32107010317458312</v>
      </c>
      <c r="V75" s="25">
        <f t="shared" si="46"/>
        <v>0.31903008463479998</v>
      </c>
    </row>
    <row r="76" spans="1:22" ht="20.100000000000001" customHeight="1" thickBot="1">
      <c r="A76" s="56" t="s">
        <v>66</v>
      </c>
      <c r="B76" s="57">
        <v>319</v>
      </c>
      <c r="C76" s="81">
        <v>626</v>
      </c>
      <c r="D76" s="58">
        <v>573</v>
      </c>
      <c r="E76" s="77">
        <v>2480</v>
      </c>
      <c r="F76" s="81">
        <v>4427</v>
      </c>
      <c r="G76" s="58">
        <v>4114</v>
      </c>
      <c r="H76" s="85">
        <f t="shared" si="47"/>
        <v>7.7742946708463947</v>
      </c>
      <c r="I76" s="89">
        <f t="shared" si="15"/>
        <v>7.0718849840255595</v>
      </c>
      <c r="J76" s="127">
        <f t="shared" si="16"/>
        <v>7.179755671902269</v>
      </c>
      <c r="L76" s="92">
        <f t="shared" si="48"/>
        <v>-8.4664536741214061E-2</v>
      </c>
      <c r="M76" s="99">
        <f t="shared" si="49"/>
        <v>-7.0702507341314655E-2</v>
      </c>
      <c r="N76" s="93">
        <f t="shared" si="50"/>
        <v>1.5253456203031431E-2</v>
      </c>
      <c r="P76" s="25">
        <f t="shared" si="41"/>
        <v>2.8952189407219804E-5</v>
      </c>
      <c r="Q76" s="110">
        <f t="shared" si="42"/>
        <v>5.6276638695259395E-5</v>
      </c>
      <c r="R76" s="25">
        <f t="shared" si="43"/>
        <v>4.9836721679565359E-5</v>
      </c>
      <c r="S76" s="51"/>
      <c r="T76" s="25">
        <f t="shared" si="44"/>
        <v>7.053218094746618E-5</v>
      </c>
      <c r="U76" s="110">
        <f t="shared" si="45"/>
        <v>1.2162848424258616E-4</v>
      </c>
      <c r="V76" s="25">
        <f t="shared" si="46"/>
        <v>1.0233105873494336E-4</v>
      </c>
    </row>
    <row r="77" spans="1:22" ht="20.100000000000001" customHeight="1" thickBot="1">
      <c r="A77" s="43" t="s">
        <v>5</v>
      </c>
      <c r="B77" s="44">
        <v>7295321</v>
      </c>
      <c r="C77" s="117">
        <v>7717159</v>
      </c>
      <c r="D77" s="45">
        <v>7827997</v>
      </c>
      <c r="E77" s="120">
        <v>22345160</v>
      </c>
      <c r="F77" s="117">
        <v>24236151</v>
      </c>
      <c r="G77" s="45">
        <v>26001943</v>
      </c>
      <c r="H77" s="84">
        <f t="shared" si="47"/>
        <v>3.0629440431750705</v>
      </c>
      <c r="I77" s="88">
        <f t="shared" si="15"/>
        <v>3.1405535379017069</v>
      </c>
      <c r="J77" s="126">
        <f t="shared" si="16"/>
        <v>3.3216598064613465</v>
      </c>
      <c r="K77" s="47"/>
      <c r="L77" s="94">
        <f t="shared" si="48"/>
        <v>1.4362539374917636E-2</v>
      </c>
      <c r="M77" s="107">
        <f t="shared" si="49"/>
        <v>7.2857773497120068E-2</v>
      </c>
      <c r="N77" s="95">
        <f t="shared" si="50"/>
        <v>5.7666989711833372E-2</v>
      </c>
      <c r="O77" s="48"/>
      <c r="P77" s="53">
        <f>B77/B189</f>
        <v>8.7603227365030567E-2</v>
      </c>
      <c r="Q77" s="109">
        <f t="shared" ref="Q77:R77" si="51">C77/C189</f>
        <v>8.8762941990259026E-2</v>
      </c>
      <c r="R77" s="53">
        <f t="shared" si="51"/>
        <v>8.5459782155857464E-2</v>
      </c>
      <c r="S77" s="55"/>
      <c r="T77" s="53">
        <f>E77/E189</f>
        <v>7.2185119738362294E-2</v>
      </c>
      <c r="U77" s="109">
        <f t="shared" ref="U77:V77" si="52">F77/F189</f>
        <v>7.3634136222868393E-2</v>
      </c>
      <c r="V77" s="53">
        <f t="shared" si="52"/>
        <v>7.121113333106735E-2</v>
      </c>
    </row>
    <row r="78" spans="1:22" ht="20.100000000000001" customHeight="1">
      <c r="A78" s="56" t="s">
        <v>54</v>
      </c>
      <c r="B78" s="57">
        <v>1200665</v>
      </c>
      <c r="C78" s="81">
        <v>1279090</v>
      </c>
      <c r="D78" s="58">
        <v>1271096</v>
      </c>
      <c r="E78" s="77">
        <v>3717075</v>
      </c>
      <c r="F78" s="81">
        <v>3972844</v>
      </c>
      <c r="G78" s="58">
        <v>3971635</v>
      </c>
      <c r="H78" s="85">
        <f t="shared" si="47"/>
        <v>3.0958468848513117</v>
      </c>
      <c r="I78" s="89">
        <f t="shared" si="15"/>
        <v>3.1059925415725242</v>
      </c>
      <c r="J78" s="127">
        <f t="shared" si="16"/>
        <v>3.1245751697747455</v>
      </c>
      <c r="L78" s="92">
        <f t="shared" si="48"/>
        <v>-6.2497556856827901E-3</v>
      </c>
      <c r="M78" s="99">
        <f t="shared" si="49"/>
        <v>-3.043160013330501E-4</v>
      </c>
      <c r="N78" s="93">
        <f t="shared" si="50"/>
        <v>5.9828309158827158E-3</v>
      </c>
      <c r="P78" s="25">
        <f>B78/$B$77</f>
        <v>0.16458014664467815</v>
      </c>
      <c r="Q78" s="110">
        <f>C78/$C$77</f>
        <v>0.16574622863154692</v>
      </c>
      <c r="R78" s="25">
        <f>D78/$D$77</f>
        <v>0.16237819202025755</v>
      </c>
      <c r="S78" s="51"/>
      <c r="T78" s="25">
        <f>E78/$E$77</f>
        <v>0.1663481040189464</v>
      </c>
      <c r="U78" s="110">
        <f>F78/$F$77</f>
        <v>0.16392223336122969</v>
      </c>
      <c r="V78" s="25">
        <f>G78/$G$77</f>
        <v>0.15274377764769348</v>
      </c>
    </row>
    <row r="79" spans="1:22" ht="20.100000000000001" customHeight="1">
      <c r="A79" s="56" t="s">
        <v>55</v>
      </c>
      <c r="B79" s="57">
        <v>5632</v>
      </c>
      <c r="C79" s="81">
        <v>5163</v>
      </c>
      <c r="D79" s="58">
        <v>4781</v>
      </c>
      <c r="E79" s="77">
        <v>23850</v>
      </c>
      <c r="F79" s="81">
        <v>25701</v>
      </c>
      <c r="G79" s="58">
        <v>32255</v>
      </c>
      <c r="H79" s="85">
        <f t="shared" si="47"/>
        <v>4.2347301136363633</v>
      </c>
      <c r="I79" s="89">
        <f t="shared" si="15"/>
        <v>4.9779198140615923</v>
      </c>
      <c r="J79" s="127">
        <f t="shared" si="16"/>
        <v>6.7464965488391551</v>
      </c>
      <c r="L79" s="92">
        <f t="shared" si="48"/>
        <v>-7.3987991477822965E-2</v>
      </c>
      <c r="M79" s="99">
        <f t="shared" si="49"/>
        <v>0.25500953270300769</v>
      </c>
      <c r="N79" s="93">
        <f t="shared" si="50"/>
        <v>0.35528429561715713</v>
      </c>
      <c r="P79" s="25">
        <f t="shared" ref="P79:P90" si="53">B79/$B$77</f>
        <v>7.7200167065986545E-4</v>
      </c>
      <c r="Q79" s="110">
        <f t="shared" ref="Q79:Q90" si="54">C79/$C$77</f>
        <v>6.6902858940706027E-4</v>
      </c>
      <c r="R79" s="25">
        <f t="shared" ref="R79:R90" si="55">D79/$D$77</f>
        <v>6.1075649364709776E-4</v>
      </c>
      <c r="S79" s="51"/>
      <c r="T79" s="25">
        <f t="shared" ref="T79:T90" si="56">E79/$E$77</f>
        <v>1.0673452327036369E-3</v>
      </c>
      <c r="U79" s="110">
        <f t="shared" ref="U79:U90" si="57">F79/$F$77</f>
        <v>1.0604406615555416E-3</v>
      </c>
      <c r="V79" s="25">
        <f t="shared" ref="V79:V90" si="58">G79/$G$77</f>
        <v>1.2404842207368889E-3</v>
      </c>
    </row>
    <row r="80" spans="1:22" ht="20.100000000000001" customHeight="1">
      <c r="A80" s="56" t="s">
        <v>56</v>
      </c>
      <c r="B80" s="57">
        <v>564396</v>
      </c>
      <c r="C80" s="81">
        <v>743608</v>
      </c>
      <c r="D80" s="58">
        <v>830363</v>
      </c>
      <c r="E80" s="77">
        <v>2808153</v>
      </c>
      <c r="F80" s="81">
        <v>3691040</v>
      </c>
      <c r="G80" s="58">
        <v>4343611</v>
      </c>
      <c r="H80" s="85">
        <f t="shared" si="47"/>
        <v>4.975501243807539</v>
      </c>
      <c r="I80" s="89">
        <f t="shared" si="15"/>
        <v>4.9636905466320966</v>
      </c>
      <c r="J80" s="127">
        <f t="shared" si="16"/>
        <v>5.2309784997645608</v>
      </c>
      <c r="L80" s="92">
        <f t="shared" si="48"/>
        <v>0.11666765284935074</v>
      </c>
      <c r="M80" s="99">
        <f t="shared" si="49"/>
        <v>0.17679868004681606</v>
      </c>
      <c r="N80" s="93">
        <f t="shared" si="50"/>
        <v>5.3848633516007785E-2</v>
      </c>
      <c r="P80" s="25">
        <f t="shared" si="53"/>
        <v>7.7364107761673545E-2</v>
      </c>
      <c r="Q80" s="110">
        <f t="shared" si="54"/>
        <v>9.6357739940307052E-2</v>
      </c>
      <c r="R80" s="25">
        <f t="shared" si="55"/>
        <v>0.10607604985030014</v>
      </c>
      <c r="S80" s="51"/>
      <c r="T80" s="25">
        <f t="shared" si="56"/>
        <v>0.12567164432924177</v>
      </c>
      <c r="U80" s="110">
        <f t="shared" si="57"/>
        <v>0.15229480951822755</v>
      </c>
      <c r="V80" s="25">
        <f t="shared" si="58"/>
        <v>0.16704947780248577</v>
      </c>
    </row>
    <row r="81" spans="1:22" ht="20.100000000000001" customHeight="1">
      <c r="A81" s="56" t="s">
        <v>57</v>
      </c>
      <c r="B81" s="57">
        <v>2780</v>
      </c>
      <c r="C81" s="81">
        <v>1431</v>
      </c>
      <c r="D81" s="58">
        <v>357</v>
      </c>
      <c r="E81" s="77">
        <v>8490</v>
      </c>
      <c r="F81" s="81">
        <v>6520</v>
      </c>
      <c r="G81" s="58">
        <v>2269</v>
      </c>
      <c r="H81" s="85">
        <f t="shared" si="47"/>
        <v>3.0539568345323742</v>
      </c>
      <c r="I81" s="89">
        <f t="shared" si="15"/>
        <v>4.5562543675751224</v>
      </c>
      <c r="J81" s="127">
        <f t="shared" si="16"/>
        <v>6.3557422969187671</v>
      </c>
      <c r="L81" s="92">
        <f t="shared" si="48"/>
        <v>-0.75052410901467503</v>
      </c>
      <c r="M81" s="99">
        <f t="shared" si="49"/>
        <v>-0.6519938650306748</v>
      </c>
      <c r="N81" s="93">
        <f t="shared" si="50"/>
        <v>0.39494896117956374</v>
      </c>
      <c r="P81" s="25">
        <f t="shared" si="53"/>
        <v>3.8106616556008983E-4</v>
      </c>
      <c r="Q81" s="110">
        <f t="shared" si="54"/>
        <v>1.8543093384495513E-4</v>
      </c>
      <c r="R81" s="25">
        <f t="shared" si="55"/>
        <v>4.5605536128846241E-5</v>
      </c>
      <c r="S81" s="51"/>
      <c r="T81" s="25">
        <f t="shared" si="56"/>
        <v>3.7994805139009971E-4</v>
      </c>
      <c r="U81" s="110">
        <f t="shared" si="57"/>
        <v>2.6901961454192956E-4</v>
      </c>
      <c r="V81" s="25">
        <f t="shared" si="58"/>
        <v>8.7262709559820208E-5</v>
      </c>
    </row>
    <row r="82" spans="1:22" ht="20.100000000000001" customHeight="1">
      <c r="A82" s="56" t="s">
        <v>58</v>
      </c>
      <c r="B82" s="57">
        <v>95</v>
      </c>
      <c r="C82" s="81">
        <v>121</v>
      </c>
      <c r="D82" s="58">
        <v>119</v>
      </c>
      <c r="E82" s="77">
        <v>888</v>
      </c>
      <c r="F82" s="81">
        <v>823</v>
      </c>
      <c r="G82" s="58">
        <v>747</v>
      </c>
      <c r="H82" s="85">
        <f t="shared" si="47"/>
        <v>9.3473684210526322</v>
      </c>
      <c r="I82" s="89">
        <f t="shared" si="15"/>
        <v>6.8016528925619832</v>
      </c>
      <c r="J82" s="127">
        <f t="shared" si="16"/>
        <v>6.2773109243697478</v>
      </c>
      <c r="L82" s="92">
        <f t="shared" si="48"/>
        <v>-1.6528925619834711E-2</v>
      </c>
      <c r="M82" s="99">
        <f t="shared" si="49"/>
        <v>-9.2345078979343867E-2</v>
      </c>
      <c r="N82" s="93">
        <f t="shared" si="50"/>
        <v>-7.709037442437483E-2</v>
      </c>
      <c r="P82" s="25">
        <f t="shared" si="53"/>
        <v>1.3022045225974292E-5</v>
      </c>
      <c r="Q82" s="110">
        <f t="shared" si="54"/>
        <v>1.567934520981102E-5</v>
      </c>
      <c r="R82" s="25">
        <f t="shared" si="55"/>
        <v>1.5201845376282082E-5</v>
      </c>
      <c r="S82" s="51"/>
      <c r="T82" s="25">
        <f t="shared" si="56"/>
        <v>3.974014954468887E-5</v>
      </c>
      <c r="U82" s="110">
        <f t="shared" si="57"/>
        <v>3.3957537234357058E-5</v>
      </c>
      <c r="V82" s="25">
        <f t="shared" si="58"/>
        <v>2.8728622318724412E-5</v>
      </c>
    </row>
    <row r="83" spans="1:22" ht="20.100000000000001" customHeight="1">
      <c r="A83" s="56" t="s">
        <v>59</v>
      </c>
      <c r="B83" s="57">
        <v>144210</v>
      </c>
      <c r="C83" s="81">
        <v>53484</v>
      </c>
      <c r="D83" s="58">
        <v>43637</v>
      </c>
      <c r="E83" s="77">
        <v>335528</v>
      </c>
      <c r="F83" s="81">
        <v>202970</v>
      </c>
      <c r="G83" s="58">
        <v>200821</v>
      </c>
      <c r="H83" s="85">
        <f t="shared" si="47"/>
        <v>2.3266625060675405</v>
      </c>
      <c r="I83" s="89">
        <f t="shared" si="15"/>
        <v>3.7949667190187721</v>
      </c>
      <c r="J83" s="127">
        <f t="shared" si="16"/>
        <v>4.60208080298829</v>
      </c>
      <c r="L83" s="92">
        <f t="shared" si="48"/>
        <v>-0.18411113604068507</v>
      </c>
      <c r="M83" s="99">
        <f t="shared" si="49"/>
        <v>-1.0587771591860867E-2</v>
      </c>
      <c r="N83" s="93">
        <f t="shared" si="50"/>
        <v>0.21268014813531899</v>
      </c>
      <c r="P83" s="25">
        <f t="shared" si="53"/>
        <v>1.9767464653028977E-2</v>
      </c>
      <c r="Q83" s="110">
        <f t="shared" si="54"/>
        <v>6.9305297454672118E-3</v>
      </c>
      <c r="R83" s="25">
        <f t="shared" si="55"/>
        <v>5.5744783755026991E-3</v>
      </c>
      <c r="S83" s="51"/>
      <c r="T83" s="25">
        <f t="shared" si="56"/>
        <v>1.5015690198682846E-2</v>
      </c>
      <c r="U83" s="110">
        <f t="shared" si="57"/>
        <v>8.3746796263152509E-3</v>
      </c>
      <c r="V83" s="25">
        <f t="shared" si="58"/>
        <v>7.7233074466781194E-3</v>
      </c>
    </row>
    <row r="84" spans="1:22" ht="20.100000000000001" customHeight="1">
      <c r="A84" s="56" t="s">
        <v>60</v>
      </c>
      <c r="B84" s="57">
        <v>390837</v>
      </c>
      <c r="C84" s="81">
        <v>403525</v>
      </c>
      <c r="D84" s="58">
        <v>378919</v>
      </c>
      <c r="E84" s="77">
        <v>1141014</v>
      </c>
      <c r="F84" s="81">
        <v>1221642</v>
      </c>
      <c r="G84" s="58">
        <v>1262716</v>
      </c>
      <c r="H84" s="85">
        <f t="shared" si="47"/>
        <v>2.9194114170357466</v>
      </c>
      <c r="I84" s="89">
        <f t="shared" si="15"/>
        <v>3.0274258100489435</v>
      </c>
      <c r="J84" s="127">
        <f t="shared" si="16"/>
        <v>3.3324166906383685</v>
      </c>
      <c r="L84" s="92">
        <f t="shared" si="48"/>
        <v>-6.0977634595130413E-2</v>
      </c>
      <c r="M84" s="99">
        <f t="shared" si="49"/>
        <v>3.3621961261973636E-2</v>
      </c>
      <c r="N84" s="93">
        <f t="shared" si="50"/>
        <v>0.10074264399050437</v>
      </c>
      <c r="P84" s="25">
        <f t="shared" si="53"/>
        <v>5.3573653578780155E-2</v>
      </c>
      <c r="Q84" s="110">
        <f t="shared" si="54"/>
        <v>5.2289320461066047E-2</v>
      </c>
      <c r="R84" s="25">
        <f t="shared" si="55"/>
        <v>4.8405613849877564E-2</v>
      </c>
      <c r="S84" s="51"/>
      <c r="T84" s="25">
        <f t="shared" si="56"/>
        <v>5.1063138505161747E-2</v>
      </c>
      <c r="U84" s="110">
        <f t="shared" si="57"/>
        <v>5.0405776065679739E-2</v>
      </c>
      <c r="V84" s="25">
        <f t="shared" si="58"/>
        <v>4.856237089666722E-2</v>
      </c>
    </row>
    <row r="85" spans="1:22" ht="20.100000000000001" customHeight="1">
      <c r="A85" s="56" t="s">
        <v>61</v>
      </c>
      <c r="B85" s="57">
        <v>18556</v>
      </c>
      <c r="C85" s="81">
        <v>29366</v>
      </c>
      <c r="D85" s="58">
        <v>47773</v>
      </c>
      <c r="E85" s="77">
        <v>55988</v>
      </c>
      <c r="F85" s="81">
        <v>91651</v>
      </c>
      <c r="G85" s="58">
        <v>140995</v>
      </c>
      <c r="H85" s="85">
        <f t="shared" si="47"/>
        <v>3.0172450959258459</v>
      </c>
      <c r="I85" s="89">
        <f t="shared" si="15"/>
        <v>3.1209902608458764</v>
      </c>
      <c r="J85" s="127">
        <f t="shared" si="16"/>
        <v>2.9513532748623699</v>
      </c>
      <c r="L85" s="92">
        <f t="shared" si="48"/>
        <v>0.62681332152829805</v>
      </c>
      <c r="M85" s="99">
        <f t="shared" si="49"/>
        <v>0.53839019759740758</v>
      </c>
      <c r="N85" s="93">
        <f t="shared" si="50"/>
        <v>-5.4353577488425134E-2</v>
      </c>
      <c r="P85" s="25">
        <f t="shared" si="53"/>
        <v>2.5435481180334629E-3</v>
      </c>
      <c r="Q85" s="110">
        <f t="shared" si="54"/>
        <v>3.8052863754653751E-3</v>
      </c>
      <c r="R85" s="25">
        <f t="shared" si="55"/>
        <v>6.1028383122783518E-3</v>
      </c>
      <c r="S85" s="51"/>
      <c r="T85" s="25">
        <f t="shared" si="56"/>
        <v>2.5055985278243701E-3</v>
      </c>
      <c r="U85" s="110">
        <f t="shared" si="57"/>
        <v>3.7815823147825741E-3</v>
      </c>
      <c r="V85" s="25">
        <f t="shared" si="58"/>
        <v>5.4224793893287125E-3</v>
      </c>
    </row>
    <row r="86" spans="1:22" ht="20.100000000000001" customHeight="1">
      <c r="A86" s="56" t="s">
        <v>62</v>
      </c>
      <c r="B86" s="57">
        <v>232009</v>
      </c>
      <c r="C86" s="81">
        <v>207087</v>
      </c>
      <c r="D86" s="58">
        <v>197837</v>
      </c>
      <c r="E86" s="77">
        <v>780996</v>
      </c>
      <c r="F86" s="81">
        <v>734349</v>
      </c>
      <c r="G86" s="58">
        <v>735495</v>
      </c>
      <c r="H86" s="85">
        <f t="shared" si="47"/>
        <v>3.3662314823993897</v>
      </c>
      <c r="I86" s="89">
        <f t="shared" si="15"/>
        <v>3.5460893247765433</v>
      </c>
      <c r="J86" s="127">
        <f t="shared" si="16"/>
        <v>3.7176817278870988</v>
      </c>
      <c r="L86" s="92">
        <f t="shared" si="48"/>
        <v>-4.4667217159937614E-2</v>
      </c>
      <c r="M86" s="99">
        <f t="shared" si="49"/>
        <v>1.5605658889710479E-3</v>
      </c>
      <c r="N86" s="93">
        <f t="shared" si="50"/>
        <v>4.8389193670796339E-2</v>
      </c>
      <c r="P86" s="25">
        <f t="shared" si="53"/>
        <v>3.1802438850874415E-2</v>
      </c>
      <c r="Q86" s="110">
        <f t="shared" si="54"/>
        <v>2.6834616210447394E-2</v>
      </c>
      <c r="R86" s="25">
        <f t="shared" si="55"/>
        <v>2.527300406476906E-2</v>
      </c>
      <c r="S86" s="51"/>
      <c r="T86" s="25">
        <f t="shared" si="56"/>
        <v>3.4951461524553862E-2</v>
      </c>
      <c r="U86" s="110">
        <f t="shared" si="57"/>
        <v>3.0299736950805432E-2</v>
      </c>
      <c r="V86" s="25">
        <f t="shared" si="58"/>
        <v>2.8286155384618757E-2</v>
      </c>
    </row>
    <row r="87" spans="1:22" ht="20.100000000000001" customHeight="1">
      <c r="A87" s="56" t="s">
        <v>63</v>
      </c>
      <c r="B87" s="57">
        <v>1071431</v>
      </c>
      <c r="C87" s="81">
        <v>1212514</v>
      </c>
      <c r="D87" s="58">
        <v>1142642</v>
      </c>
      <c r="E87" s="77">
        <v>1858589</v>
      </c>
      <c r="F87" s="81">
        <v>2116744</v>
      </c>
      <c r="G87" s="58">
        <v>2044629</v>
      </c>
      <c r="H87" s="85">
        <f t="shared" si="47"/>
        <v>1.7346791347272945</v>
      </c>
      <c r="I87" s="89">
        <f t="shared" ref="I87:I150" si="59">F87/C87</f>
        <v>1.7457480903313281</v>
      </c>
      <c r="J87" s="127">
        <f t="shared" ref="J87:J150" si="60">G87/D87</f>
        <v>1.7893872271455102</v>
      </c>
      <c r="L87" s="92">
        <f t="shared" si="48"/>
        <v>-5.7625726383365473E-2</v>
      </c>
      <c r="M87" s="99">
        <f t="shared" si="49"/>
        <v>-3.4068834020552323E-2</v>
      </c>
      <c r="N87" s="93">
        <f t="shared" si="50"/>
        <v>2.499738482079614E-2</v>
      </c>
      <c r="P87" s="25">
        <f t="shared" si="53"/>
        <v>0.14686550461590381</v>
      </c>
      <c r="Q87" s="110">
        <f t="shared" si="54"/>
        <v>0.15711921965065123</v>
      </c>
      <c r="R87" s="25">
        <f t="shared" si="55"/>
        <v>0.14596863028945975</v>
      </c>
      <c r="S87" s="51"/>
      <c r="T87" s="25">
        <f t="shared" si="56"/>
        <v>8.3176356759137107E-2</v>
      </c>
      <c r="U87" s="110">
        <f t="shared" si="57"/>
        <v>8.733829063864143E-2</v>
      </c>
      <c r="V87" s="25">
        <f t="shared" si="58"/>
        <v>7.8633700566146159E-2</v>
      </c>
    </row>
    <row r="88" spans="1:22" ht="20.100000000000001" customHeight="1">
      <c r="A88" s="56" t="s">
        <v>64</v>
      </c>
      <c r="B88" s="57">
        <v>1500719</v>
      </c>
      <c r="C88" s="81">
        <v>1628805</v>
      </c>
      <c r="D88" s="58">
        <v>1672187</v>
      </c>
      <c r="E88" s="77">
        <v>3856919</v>
      </c>
      <c r="F88" s="81">
        <v>4259176</v>
      </c>
      <c r="G88" s="58">
        <v>4683090</v>
      </c>
      <c r="H88" s="85">
        <f t="shared" si="47"/>
        <v>2.5700474239347941</v>
      </c>
      <c r="I88" s="89">
        <f t="shared" si="59"/>
        <v>2.6149084758457888</v>
      </c>
      <c r="J88" s="127">
        <f t="shared" si="60"/>
        <v>2.8005779257941845</v>
      </c>
      <c r="L88" s="92">
        <f t="shared" si="48"/>
        <v>2.663425026322979E-2</v>
      </c>
      <c r="M88" s="99">
        <f t="shared" si="49"/>
        <v>9.9529580369536269E-2</v>
      </c>
      <c r="N88" s="93">
        <f t="shared" si="50"/>
        <v>7.1004186824680807E-2</v>
      </c>
      <c r="P88" s="25">
        <f t="shared" si="53"/>
        <v>0.20570979673135698</v>
      </c>
      <c r="Q88" s="110">
        <f t="shared" si="54"/>
        <v>0.21106277582203503</v>
      </c>
      <c r="R88" s="25">
        <f t="shared" si="55"/>
        <v>0.21361620348091601</v>
      </c>
      <c r="S88" s="51"/>
      <c r="T88" s="25">
        <f t="shared" si="56"/>
        <v>0.17260646153350434</v>
      </c>
      <c r="U88" s="110">
        <f t="shared" si="57"/>
        <v>0.1757364855500364</v>
      </c>
      <c r="V88" s="25">
        <f t="shared" si="58"/>
        <v>0.18010538673975249</v>
      </c>
    </row>
    <row r="89" spans="1:22" ht="20.100000000000001" customHeight="1">
      <c r="A89" s="56" t="s">
        <v>65</v>
      </c>
      <c r="B89" s="57">
        <v>2163720</v>
      </c>
      <c r="C89" s="81">
        <v>2152502</v>
      </c>
      <c r="D89" s="58">
        <v>2237883</v>
      </c>
      <c r="E89" s="77">
        <v>7755488</v>
      </c>
      <c r="F89" s="81">
        <v>7909393</v>
      </c>
      <c r="G89" s="58">
        <v>8580820</v>
      </c>
      <c r="H89" s="85">
        <f t="shared" si="47"/>
        <v>3.5843306897380436</v>
      </c>
      <c r="I89" s="89">
        <f t="shared" si="59"/>
        <v>3.6745113361102568</v>
      </c>
      <c r="J89" s="127">
        <f t="shared" si="60"/>
        <v>3.8343470145668919</v>
      </c>
      <c r="L89" s="92">
        <f t="shared" si="48"/>
        <v>3.9665932946868342E-2</v>
      </c>
      <c r="M89" s="99">
        <f t="shared" si="49"/>
        <v>8.4889826564440538E-2</v>
      </c>
      <c r="N89" s="93">
        <f t="shared" si="50"/>
        <v>4.3498485604301598E-2</v>
      </c>
      <c r="P89" s="25">
        <f t="shared" si="53"/>
        <v>0.29659010206679048</v>
      </c>
      <c r="Q89" s="110">
        <f t="shared" si="54"/>
        <v>0.27892414812238547</v>
      </c>
      <c r="R89" s="25">
        <f t="shared" si="55"/>
        <v>0.28588194400176697</v>
      </c>
      <c r="S89" s="51"/>
      <c r="T89" s="25">
        <f t="shared" si="56"/>
        <v>0.34707686138743243</v>
      </c>
      <c r="U89" s="110">
        <f t="shared" si="57"/>
        <v>0.32634691044795028</v>
      </c>
      <c r="V89" s="25">
        <f t="shared" si="58"/>
        <v>0.33000687679378421</v>
      </c>
    </row>
    <row r="90" spans="1:22" ht="20.100000000000001" customHeight="1" thickBot="1">
      <c r="A90" s="56" t="s">
        <v>66</v>
      </c>
      <c r="B90" s="57">
        <v>271</v>
      </c>
      <c r="C90" s="81">
        <v>463</v>
      </c>
      <c r="D90" s="58">
        <v>403</v>
      </c>
      <c r="E90" s="77">
        <v>2182</v>
      </c>
      <c r="F90" s="81">
        <v>3298</v>
      </c>
      <c r="G90" s="58">
        <v>2860</v>
      </c>
      <c r="H90" s="85">
        <f t="shared" si="47"/>
        <v>8.0516605166051658</v>
      </c>
      <c r="I90" s="89">
        <f t="shared" si="59"/>
        <v>7.1231101511879054</v>
      </c>
      <c r="J90" s="127">
        <f t="shared" si="60"/>
        <v>7.096774193548387</v>
      </c>
      <c r="L90" s="92">
        <f t="shared" si="48"/>
        <v>-0.12958963282937366</v>
      </c>
      <c r="M90" s="99">
        <f t="shared" si="49"/>
        <v>-0.1328077622801698</v>
      </c>
      <c r="N90" s="93">
        <f t="shared" si="50"/>
        <v>-3.6972554236194646E-3</v>
      </c>
      <c r="P90" s="25">
        <f t="shared" si="53"/>
        <v>3.7147097434095089E-5</v>
      </c>
      <c r="Q90" s="110">
        <f t="shared" si="54"/>
        <v>5.9996172166466962E-5</v>
      </c>
      <c r="R90" s="25">
        <f t="shared" si="55"/>
        <v>5.1481879719677974E-5</v>
      </c>
      <c r="S90" s="51"/>
      <c r="T90" s="25">
        <f t="shared" si="56"/>
        <v>9.7649781876701716E-5</v>
      </c>
      <c r="U90" s="110">
        <f t="shared" si="57"/>
        <v>1.3607771299989013E-4</v>
      </c>
      <c r="V90" s="25">
        <f t="shared" si="58"/>
        <v>1.0999178022965437E-4</v>
      </c>
    </row>
    <row r="91" spans="1:22" s="3" customFormat="1" ht="20.100000000000001" customHeight="1" thickBot="1">
      <c r="A91" s="43" t="s">
        <v>6</v>
      </c>
      <c r="B91" s="44">
        <v>2490254</v>
      </c>
      <c r="C91" s="117">
        <v>2621565</v>
      </c>
      <c r="D91" s="45">
        <v>2741461</v>
      </c>
      <c r="E91" s="120">
        <v>9189675</v>
      </c>
      <c r="F91" s="117">
        <v>9961956</v>
      </c>
      <c r="G91" s="45">
        <v>10976322</v>
      </c>
      <c r="H91" s="84">
        <f t="shared" si="47"/>
        <v>3.6902560943582463</v>
      </c>
      <c r="I91" s="88">
        <f t="shared" si="59"/>
        <v>3.8000034330638379</v>
      </c>
      <c r="J91" s="126">
        <f t="shared" si="60"/>
        <v>4.0038220496297416</v>
      </c>
      <c r="K91" s="47"/>
      <c r="L91" s="94">
        <f t="shared" si="48"/>
        <v>4.5734513544390468E-2</v>
      </c>
      <c r="M91" s="107">
        <f t="shared" si="49"/>
        <v>0.10182397914626405</v>
      </c>
      <c r="N91" s="95">
        <f t="shared" si="50"/>
        <v>5.3636429586478136E-2</v>
      </c>
      <c r="O91" s="48"/>
      <c r="P91" s="53">
        <f>B91/B189</f>
        <v>2.9903315749735593E-2</v>
      </c>
      <c r="Q91" s="109">
        <f t="shared" ref="Q91:R91" si="61">C91/C189</f>
        <v>3.015330149588643E-2</v>
      </c>
      <c r="R91" s="53">
        <f t="shared" si="61"/>
        <v>2.9929068681142715E-2</v>
      </c>
      <c r="S91" s="55"/>
      <c r="T91" s="53">
        <f>E91/E189</f>
        <v>2.968686687549494E-2</v>
      </c>
      <c r="U91" s="109">
        <f t="shared" ref="U91:V91" si="62">F91/F189</f>
        <v>3.0266358100765306E-2</v>
      </c>
      <c r="V91" s="53">
        <f t="shared" si="62"/>
        <v>3.0060689288747684E-2</v>
      </c>
    </row>
    <row r="92" spans="1:22" ht="20.100000000000001" customHeight="1">
      <c r="A92" s="56" t="s">
        <v>54</v>
      </c>
      <c r="B92" s="57">
        <v>312517</v>
      </c>
      <c r="C92" s="81">
        <v>334578</v>
      </c>
      <c r="D92" s="58">
        <v>324347</v>
      </c>
      <c r="E92" s="77">
        <v>1126389</v>
      </c>
      <c r="F92" s="81">
        <v>1238114</v>
      </c>
      <c r="G92" s="58">
        <v>1236161</v>
      </c>
      <c r="H92" s="85">
        <f t="shared" si="47"/>
        <v>3.6042487288691496</v>
      </c>
      <c r="I92" s="89">
        <f t="shared" si="59"/>
        <v>3.7005242424785849</v>
      </c>
      <c r="J92" s="127">
        <f t="shared" si="60"/>
        <v>3.81122994817279</v>
      </c>
      <c r="L92" s="92">
        <f t="shared" si="48"/>
        <v>-3.0578818691007776E-2</v>
      </c>
      <c r="M92" s="99">
        <f t="shared" si="49"/>
        <v>-1.5773991732586821E-3</v>
      </c>
      <c r="N92" s="93">
        <f t="shared" si="50"/>
        <v>2.9916222253973189E-2</v>
      </c>
      <c r="P92" s="25">
        <f>B92/$B$91</f>
        <v>0.12549603373792392</v>
      </c>
      <c r="Q92" s="110">
        <f>C92/$C$91</f>
        <v>0.12762529252564786</v>
      </c>
      <c r="R92" s="25">
        <f>D92/$D$91</f>
        <v>0.11831173232083185</v>
      </c>
      <c r="S92" s="51"/>
      <c r="T92" s="25">
        <f>E92/$E$91</f>
        <v>0.12257114642247957</v>
      </c>
      <c r="U92" s="110">
        <f>F92/$F$91</f>
        <v>0.12428422691286731</v>
      </c>
      <c r="V92" s="25">
        <f>G92/$G$91</f>
        <v>0.11262069388999339</v>
      </c>
    </row>
    <row r="93" spans="1:22" ht="20.100000000000001" customHeight="1">
      <c r="A93" s="56" t="s">
        <v>55</v>
      </c>
      <c r="B93" s="57">
        <v>3451</v>
      </c>
      <c r="C93" s="81">
        <v>3963</v>
      </c>
      <c r="D93" s="58">
        <v>3916</v>
      </c>
      <c r="E93" s="77">
        <v>20229</v>
      </c>
      <c r="F93" s="81">
        <v>23564</v>
      </c>
      <c r="G93" s="58">
        <v>29658</v>
      </c>
      <c r="H93" s="85">
        <f t="shared" si="47"/>
        <v>5.8617791944363953</v>
      </c>
      <c r="I93" s="89">
        <f t="shared" si="59"/>
        <v>5.9460005046681808</v>
      </c>
      <c r="J93" s="127">
        <f t="shared" si="60"/>
        <v>7.5735444330949946</v>
      </c>
      <c r="L93" s="92">
        <f t="shared" si="48"/>
        <v>-1.1859702245773405E-2</v>
      </c>
      <c r="M93" s="99">
        <f t="shared" si="49"/>
        <v>0.2586148361907995</v>
      </c>
      <c r="N93" s="93">
        <f t="shared" si="50"/>
        <v>0.27372078545049494</v>
      </c>
      <c r="P93" s="25">
        <f t="shared" ref="P93:P104" si="63">B93/$B$91</f>
        <v>1.385802412123422E-3</v>
      </c>
      <c r="Q93" s="110">
        <f t="shared" ref="Q93:Q104" si="64">C93/$C$91</f>
        <v>1.5116924432543157E-3</v>
      </c>
      <c r="R93" s="25">
        <f t="shared" ref="R93:R104" si="65">D93/$D$91</f>
        <v>1.4284354218425869E-3</v>
      </c>
      <c r="S93" s="51"/>
      <c r="T93" s="25">
        <f t="shared" ref="T93:T104" si="66">E93/$E$91</f>
        <v>2.2012748002513691E-3</v>
      </c>
      <c r="U93" s="110">
        <f t="shared" ref="U93:U104" si="67">F93/$F$91</f>
        <v>2.365398923665192E-3</v>
      </c>
      <c r="V93" s="25">
        <f t="shared" ref="V93:V104" si="68">G93/$G$91</f>
        <v>2.7019979916769934E-3</v>
      </c>
    </row>
    <row r="94" spans="1:22" ht="20.100000000000001" customHeight="1">
      <c r="A94" s="56" t="s">
        <v>56</v>
      </c>
      <c r="B94" s="57">
        <v>240549</v>
      </c>
      <c r="C94" s="81">
        <v>286993</v>
      </c>
      <c r="D94" s="58">
        <v>322188</v>
      </c>
      <c r="E94" s="77">
        <v>1435878</v>
      </c>
      <c r="F94" s="81">
        <v>1742308</v>
      </c>
      <c r="G94" s="58">
        <v>2050249</v>
      </c>
      <c r="H94" s="85">
        <f t="shared" si="47"/>
        <v>5.9691705224299412</v>
      </c>
      <c r="I94" s="89">
        <f t="shared" si="59"/>
        <v>6.0709076527998942</v>
      </c>
      <c r="J94" s="127">
        <f t="shared" si="60"/>
        <v>6.363517573590574</v>
      </c>
      <c r="L94" s="92">
        <f t="shared" si="48"/>
        <v>0.12263365308561533</v>
      </c>
      <c r="M94" s="99">
        <f t="shared" si="49"/>
        <v>0.17674314759502913</v>
      </c>
      <c r="N94" s="93">
        <f t="shared" si="50"/>
        <v>4.8198710559487518E-2</v>
      </c>
      <c r="P94" s="25">
        <f t="shared" si="63"/>
        <v>9.6596170511120558E-2</v>
      </c>
      <c r="Q94" s="110">
        <f t="shared" si="64"/>
        <v>0.10947392111200752</v>
      </c>
      <c r="R94" s="25">
        <f t="shared" si="65"/>
        <v>0.11752419603999473</v>
      </c>
      <c r="S94" s="51"/>
      <c r="T94" s="25">
        <f t="shared" si="66"/>
        <v>0.15624905124501137</v>
      </c>
      <c r="U94" s="110">
        <f t="shared" si="67"/>
        <v>0.1748961750082012</v>
      </c>
      <c r="V94" s="25">
        <f t="shared" si="68"/>
        <v>0.18678834312623116</v>
      </c>
    </row>
    <row r="95" spans="1:22" ht="20.100000000000001" customHeight="1">
      <c r="A95" s="56" t="s">
        <v>57</v>
      </c>
      <c r="B95" s="57">
        <v>1235</v>
      </c>
      <c r="C95" s="81">
        <v>654</v>
      </c>
      <c r="D95" s="58">
        <v>717</v>
      </c>
      <c r="E95" s="77">
        <v>3416</v>
      </c>
      <c r="F95" s="81">
        <v>2733</v>
      </c>
      <c r="G95" s="58">
        <v>2974</v>
      </c>
      <c r="H95" s="85">
        <f t="shared" si="47"/>
        <v>2.7659919028340081</v>
      </c>
      <c r="I95" s="89">
        <f t="shared" si="59"/>
        <v>4.1788990825688073</v>
      </c>
      <c r="J95" s="127">
        <f t="shared" si="60"/>
        <v>4.1478382147838211</v>
      </c>
      <c r="L95" s="92">
        <f t="shared" si="48"/>
        <v>9.6330275229357804E-2</v>
      </c>
      <c r="M95" s="99">
        <f t="shared" si="49"/>
        <v>8.8181485547017935E-2</v>
      </c>
      <c r="N95" s="93">
        <f t="shared" si="50"/>
        <v>-7.4327872416322582E-3</v>
      </c>
      <c r="P95" s="25">
        <f t="shared" si="63"/>
        <v>4.959333465582226E-4</v>
      </c>
      <c r="Q95" s="110">
        <f t="shared" si="64"/>
        <v>2.4946930554840336E-4</v>
      </c>
      <c r="R95" s="25">
        <f t="shared" si="65"/>
        <v>2.6153937626688834E-4</v>
      </c>
      <c r="S95" s="51"/>
      <c r="T95" s="25">
        <f t="shared" si="66"/>
        <v>3.7172152442823059E-4</v>
      </c>
      <c r="U95" s="110">
        <f t="shared" si="67"/>
        <v>2.7434371322258399E-4</v>
      </c>
      <c r="V95" s="25">
        <f t="shared" si="68"/>
        <v>2.7094686179942608E-4</v>
      </c>
    </row>
    <row r="96" spans="1:22" ht="20.100000000000001" customHeight="1">
      <c r="A96" s="56" t="s">
        <v>58</v>
      </c>
      <c r="B96" s="57">
        <v>401</v>
      </c>
      <c r="C96" s="81">
        <v>377</v>
      </c>
      <c r="D96" s="58">
        <v>399</v>
      </c>
      <c r="E96" s="77">
        <v>1713</v>
      </c>
      <c r="F96" s="81">
        <v>1794</v>
      </c>
      <c r="G96" s="58">
        <v>1834</v>
      </c>
      <c r="H96" s="85">
        <f t="shared" si="47"/>
        <v>4.2718204488778051</v>
      </c>
      <c r="I96" s="89">
        <f t="shared" si="59"/>
        <v>4.7586206896551726</v>
      </c>
      <c r="J96" s="127">
        <f t="shared" si="60"/>
        <v>4.5964912280701755</v>
      </c>
      <c r="L96" s="92">
        <f t="shared" si="48"/>
        <v>5.8355437665782495E-2</v>
      </c>
      <c r="M96" s="99">
        <f t="shared" si="49"/>
        <v>2.2296544035674472E-2</v>
      </c>
      <c r="N96" s="93">
        <f t="shared" si="50"/>
        <v>-3.40706839562675E-2</v>
      </c>
      <c r="P96" s="25">
        <f t="shared" si="63"/>
        <v>1.6102775058287228E-4</v>
      </c>
      <c r="Q96" s="110">
        <f t="shared" si="64"/>
        <v>1.4380722965099091E-4</v>
      </c>
      <c r="R96" s="25">
        <f t="shared" si="65"/>
        <v>1.4554283281797552E-4</v>
      </c>
      <c r="S96" s="51"/>
      <c r="T96" s="25">
        <f t="shared" si="66"/>
        <v>1.8640485109647513E-4</v>
      </c>
      <c r="U96" s="110">
        <f t="shared" si="67"/>
        <v>1.8008511581460508E-4</v>
      </c>
      <c r="V96" s="25">
        <f t="shared" si="68"/>
        <v>1.6708693494961246E-4</v>
      </c>
    </row>
    <row r="97" spans="1:22" ht="20.100000000000001" customHeight="1">
      <c r="A97" s="56" t="s">
        <v>59</v>
      </c>
      <c r="B97" s="57">
        <v>71806</v>
      </c>
      <c r="C97" s="81">
        <v>45819</v>
      </c>
      <c r="D97" s="58">
        <v>37401</v>
      </c>
      <c r="E97" s="77">
        <v>197759</v>
      </c>
      <c r="F97" s="81">
        <v>177556</v>
      </c>
      <c r="G97" s="58">
        <v>187520</v>
      </c>
      <c r="H97" s="85">
        <f t="shared" si="47"/>
        <v>2.7540734757541152</v>
      </c>
      <c r="I97" s="89">
        <f t="shared" si="59"/>
        <v>3.875160959427312</v>
      </c>
      <c r="J97" s="127">
        <f t="shared" si="60"/>
        <v>5.013769685302532</v>
      </c>
      <c r="L97" s="92">
        <f t="shared" si="48"/>
        <v>-0.18372290970994565</v>
      </c>
      <c r="M97" s="99">
        <f t="shared" si="49"/>
        <v>5.6117506589470366E-2</v>
      </c>
      <c r="N97" s="93">
        <f t="shared" si="50"/>
        <v>0.29382230513683966</v>
      </c>
      <c r="P97" s="25">
        <f t="shared" si="63"/>
        <v>2.883480962182974E-2</v>
      </c>
      <c r="Q97" s="110">
        <f t="shared" si="64"/>
        <v>1.7477727998352129E-2</v>
      </c>
      <c r="R97" s="25">
        <f t="shared" si="65"/>
        <v>1.3642725539411284E-2</v>
      </c>
      <c r="S97" s="51"/>
      <c r="T97" s="25">
        <f t="shared" si="66"/>
        <v>2.1519694657319219E-2</v>
      </c>
      <c r="U97" s="110">
        <f t="shared" si="67"/>
        <v>1.7823407371002242E-2</v>
      </c>
      <c r="V97" s="25">
        <f t="shared" si="68"/>
        <v>1.7084046914804432E-2</v>
      </c>
    </row>
    <row r="98" spans="1:22" ht="20.100000000000001" customHeight="1">
      <c r="A98" s="56" t="s">
        <v>60</v>
      </c>
      <c r="B98" s="57">
        <v>269645</v>
      </c>
      <c r="C98" s="81">
        <v>267570</v>
      </c>
      <c r="D98" s="58">
        <v>245736</v>
      </c>
      <c r="E98" s="77">
        <v>753407</v>
      </c>
      <c r="F98" s="81">
        <v>776523</v>
      </c>
      <c r="G98" s="58">
        <v>791258</v>
      </c>
      <c r="H98" s="85">
        <f t="shared" si="47"/>
        <v>2.7940699809008138</v>
      </c>
      <c r="I98" s="89">
        <f t="shared" si="59"/>
        <v>2.9021302836640879</v>
      </c>
      <c r="J98" s="127">
        <f t="shared" si="60"/>
        <v>3.2199514926587884</v>
      </c>
      <c r="L98" s="92">
        <f t="shared" si="48"/>
        <v>-8.1601076353851332E-2</v>
      </c>
      <c r="M98" s="99">
        <f t="shared" si="49"/>
        <v>1.8975613085510667E-2</v>
      </c>
      <c r="N98" s="93">
        <f t="shared" si="50"/>
        <v>0.10951307416613806</v>
      </c>
      <c r="P98" s="25">
        <f t="shared" si="63"/>
        <v>0.10828011921675459</v>
      </c>
      <c r="Q98" s="110">
        <f t="shared" si="64"/>
        <v>0.10206498789844998</v>
      </c>
      <c r="R98" s="25">
        <f t="shared" si="65"/>
        <v>8.9636876103654214E-2</v>
      </c>
      <c r="S98" s="51"/>
      <c r="T98" s="25">
        <f t="shared" si="66"/>
        <v>8.198407451841333E-2</v>
      </c>
      <c r="U98" s="110">
        <f t="shared" si="67"/>
        <v>7.7948848599612361E-2</v>
      </c>
      <c r="V98" s="25">
        <f t="shared" si="68"/>
        <v>7.2087717543271784E-2</v>
      </c>
    </row>
    <row r="99" spans="1:22" ht="20.100000000000001" customHeight="1">
      <c r="A99" s="56" t="s">
        <v>61</v>
      </c>
      <c r="B99" s="57">
        <v>10379</v>
      </c>
      <c r="C99" s="81">
        <v>14094</v>
      </c>
      <c r="D99" s="58">
        <v>21350</v>
      </c>
      <c r="E99" s="77">
        <v>38100</v>
      </c>
      <c r="F99" s="81">
        <v>54731</v>
      </c>
      <c r="G99" s="58">
        <v>79006</v>
      </c>
      <c r="H99" s="85">
        <f t="shared" si="47"/>
        <v>3.670873879949899</v>
      </c>
      <c r="I99" s="89">
        <f t="shared" si="59"/>
        <v>3.8832836668085711</v>
      </c>
      <c r="J99" s="127">
        <f t="shared" si="60"/>
        <v>3.7005152224824358</v>
      </c>
      <c r="L99" s="92">
        <f t="shared" si="48"/>
        <v>0.51482900525046116</v>
      </c>
      <c r="M99" s="99">
        <f t="shared" si="49"/>
        <v>0.44353291553233087</v>
      </c>
      <c r="N99" s="93">
        <f t="shared" si="50"/>
        <v>-4.706543739987485E-2</v>
      </c>
      <c r="P99" s="25">
        <f t="shared" si="63"/>
        <v>4.1678479384030702E-3</v>
      </c>
      <c r="Q99" s="110">
        <f t="shared" si="64"/>
        <v>5.3761779700293531E-3</v>
      </c>
      <c r="R99" s="25">
        <f t="shared" si="65"/>
        <v>7.7878182472776378E-3</v>
      </c>
      <c r="S99" s="51"/>
      <c r="T99" s="25">
        <f t="shared" si="66"/>
        <v>4.145957283581846E-3</v>
      </c>
      <c r="U99" s="110">
        <f t="shared" si="67"/>
        <v>5.4940013788456806E-3</v>
      </c>
      <c r="V99" s="25">
        <f t="shared" si="68"/>
        <v>7.1978573514880489E-3</v>
      </c>
    </row>
    <row r="100" spans="1:22" ht="20.100000000000001" customHeight="1">
      <c r="A100" s="56" t="s">
        <v>62</v>
      </c>
      <c r="B100" s="57">
        <v>117583</v>
      </c>
      <c r="C100" s="81">
        <v>103724</v>
      </c>
      <c r="D100" s="58">
        <v>104858</v>
      </c>
      <c r="E100" s="77">
        <v>409138</v>
      </c>
      <c r="F100" s="81">
        <v>381839</v>
      </c>
      <c r="G100" s="58">
        <v>401200</v>
      </c>
      <c r="H100" s="85">
        <f t="shared" si="47"/>
        <v>3.4795676245715792</v>
      </c>
      <c r="I100" s="89">
        <f t="shared" si="59"/>
        <v>3.6812984458755929</v>
      </c>
      <c r="J100" s="127">
        <f t="shared" si="60"/>
        <v>3.8261267619065786</v>
      </c>
      <c r="L100" s="92">
        <f t="shared" si="48"/>
        <v>1.0932860283058886E-2</v>
      </c>
      <c r="M100" s="99">
        <f t="shared" si="49"/>
        <v>5.0704616343537456E-2</v>
      </c>
      <c r="N100" s="93">
        <f t="shared" si="50"/>
        <v>3.934163941346476E-2</v>
      </c>
      <c r="P100" s="25">
        <f t="shared" si="63"/>
        <v>4.7217271812433591E-2</v>
      </c>
      <c r="Q100" s="110">
        <f t="shared" si="64"/>
        <v>3.9565679279361755E-2</v>
      </c>
      <c r="R100" s="25">
        <f t="shared" si="65"/>
        <v>3.824894827976761E-2</v>
      </c>
      <c r="S100" s="51"/>
      <c r="T100" s="25">
        <f t="shared" si="66"/>
        <v>4.4521487430186593E-2</v>
      </c>
      <c r="U100" s="110">
        <f t="shared" si="67"/>
        <v>3.8329721592827756E-2</v>
      </c>
      <c r="V100" s="25">
        <f t="shared" si="68"/>
        <v>3.6551405835215114E-2</v>
      </c>
    </row>
    <row r="101" spans="1:22" ht="20.100000000000001" customHeight="1">
      <c r="A101" s="56" t="s">
        <v>63</v>
      </c>
      <c r="B101" s="57">
        <v>123863</v>
      </c>
      <c r="C101" s="81">
        <v>128534</v>
      </c>
      <c r="D101" s="58">
        <v>132106</v>
      </c>
      <c r="E101" s="77">
        <v>338560</v>
      </c>
      <c r="F101" s="81">
        <v>375088</v>
      </c>
      <c r="G101" s="58">
        <v>393605</v>
      </c>
      <c r="H101" s="85">
        <f t="shared" si="47"/>
        <v>2.7333424832274367</v>
      </c>
      <c r="I101" s="89">
        <f t="shared" si="59"/>
        <v>2.9182006317394618</v>
      </c>
      <c r="J101" s="127">
        <f t="shared" si="60"/>
        <v>2.9794634611599777</v>
      </c>
      <c r="L101" s="92">
        <f t="shared" si="48"/>
        <v>2.7790312290911355E-2</v>
      </c>
      <c r="M101" s="99">
        <f t="shared" si="49"/>
        <v>4.9367081858123961E-2</v>
      </c>
      <c r="N101" s="93">
        <f t="shared" si="50"/>
        <v>2.099335760338001E-2</v>
      </c>
      <c r="P101" s="25">
        <f t="shared" si="63"/>
        <v>4.9739102918818723E-2</v>
      </c>
      <c r="Q101" s="110">
        <f t="shared" si="64"/>
        <v>4.9029491925624578E-2</v>
      </c>
      <c r="R101" s="25">
        <f t="shared" si="65"/>
        <v>4.8188174115918483E-2</v>
      </c>
      <c r="S101" s="51"/>
      <c r="T101" s="25">
        <f t="shared" si="66"/>
        <v>3.6841346402348291E-2</v>
      </c>
      <c r="U101" s="110">
        <f t="shared" si="67"/>
        <v>3.7652043434040466E-2</v>
      </c>
      <c r="V101" s="25">
        <f t="shared" si="68"/>
        <v>3.5859461848877977E-2</v>
      </c>
    </row>
    <row r="102" spans="1:22" ht="20.100000000000001" customHeight="1">
      <c r="A102" s="56" t="s">
        <v>64</v>
      </c>
      <c r="B102" s="57">
        <v>507254</v>
      </c>
      <c r="C102" s="81">
        <v>582894</v>
      </c>
      <c r="D102" s="58">
        <v>640590</v>
      </c>
      <c r="E102" s="77">
        <v>1483568</v>
      </c>
      <c r="F102" s="81">
        <v>1698661</v>
      </c>
      <c r="G102" s="58">
        <v>1958646</v>
      </c>
      <c r="H102" s="85">
        <f t="shared" si="47"/>
        <v>2.9247043887283293</v>
      </c>
      <c r="I102" s="89">
        <f t="shared" si="59"/>
        <v>2.9141850833942362</v>
      </c>
      <c r="J102" s="127">
        <f t="shared" si="60"/>
        <v>3.0575656816372407</v>
      </c>
      <c r="L102" s="92">
        <f t="shared" si="48"/>
        <v>9.8981976139744104E-2</v>
      </c>
      <c r="M102" s="99">
        <f t="shared" si="49"/>
        <v>0.153052904611338</v>
      </c>
      <c r="N102" s="93">
        <f t="shared" si="50"/>
        <v>4.9200923805431389E-2</v>
      </c>
      <c r="P102" s="25">
        <f t="shared" si="63"/>
        <v>0.20369568726724263</v>
      </c>
      <c r="Q102" s="110">
        <f t="shared" si="64"/>
        <v>0.22234581252038382</v>
      </c>
      <c r="R102" s="25">
        <f t="shared" si="65"/>
        <v>0.23366737662873921</v>
      </c>
      <c r="S102" s="51"/>
      <c r="T102" s="25">
        <f t="shared" si="66"/>
        <v>0.16143857100495937</v>
      </c>
      <c r="U102" s="110">
        <f t="shared" si="67"/>
        <v>0.17051480652996259</v>
      </c>
      <c r="V102" s="25">
        <f t="shared" si="68"/>
        <v>0.17844283358305268</v>
      </c>
    </row>
    <row r="103" spans="1:22" ht="20.100000000000001" customHeight="1">
      <c r="A103" s="56" t="s">
        <v>65</v>
      </c>
      <c r="B103" s="57">
        <v>831356</v>
      </c>
      <c r="C103" s="81">
        <v>852036</v>
      </c>
      <c r="D103" s="58">
        <v>907542</v>
      </c>
      <c r="E103" s="77">
        <v>3379834</v>
      </c>
      <c r="F103" s="81">
        <v>3486688</v>
      </c>
      <c r="G103" s="58">
        <v>3841869</v>
      </c>
      <c r="H103" s="85">
        <f t="shared" si="47"/>
        <v>4.0654472933376313</v>
      </c>
      <c r="I103" s="89">
        <f t="shared" si="59"/>
        <v>4.0921838983329346</v>
      </c>
      <c r="J103" s="127">
        <f t="shared" si="60"/>
        <v>4.2332685429434669</v>
      </c>
      <c r="L103" s="92">
        <f t="shared" si="48"/>
        <v>6.5145134712617778E-2</v>
      </c>
      <c r="M103" s="99">
        <f t="shared" si="49"/>
        <v>0.10186773235804293</v>
      </c>
      <c r="N103" s="93">
        <f t="shared" si="50"/>
        <v>3.4476613983063432E-2</v>
      </c>
      <c r="P103" s="25">
        <f t="shared" si="63"/>
        <v>0.33384385689170665</v>
      </c>
      <c r="Q103" s="110">
        <f t="shared" si="64"/>
        <v>0.32501044223584002</v>
      </c>
      <c r="R103" s="25">
        <f t="shared" si="65"/>
        <v>0.33104319193306053</v>
      </c>
      <c r="S103" s="51"/>
      <c r="T103" s="25">
        <f t="shared" si="66"/>
        <v>0.36778602072434552</v>
      </c>
      <c r="U103" s="110">
        <f t="shared" si="67"/>
        <v>0.35000034129843577</v>
      </c>
      <c r="V103" s="25">
        <f t="shared" si="68"/>
        <v>0.35001423974260232</v>
      </c>
    </row>
    <row r="104" spans="1:22" ht="20.100000000000001" customHeight="1" thickBot="1">
      <c r="A104" s="56" t="s">
        <v>66</v>
      </c>
      <c r="B104" s="57">
        <v>215</v>
      </c>
      <c r="C104" s="81">
        <v>329</v>
      </c>
      <c r="D104" s="58">
        <v>311</v>
      </c>
      <c r="E104" s="77">
        <v>1684</v>
      </c>
      <c r="F104" s="81">
        <v>2357</v>
      </c>
      <c r="G104" s="58">
        <v>2342</v>
      </c>
      <c r="H104" s="85">
        <f t="shared" si="47"/>
        <v>7.8325581395348838</v>
      </c>
      <c r="I104" s="89">
        <f t="shared" si="59"/>
        <v>7.1641337386018238</v>
      </c>
      <c r="J104" s="127">
        <f t="shared" si="60"/>
        <v>7.530546623794212</v>
      </c>
      <c r="L104" s="92">
        <f t="shared" si="48"/>
        <v>-5.4711246200607903E-2</v>
      </c>
      <c r="M104" s="99">
        <f t="shared" si="49"/>
        <v>-6.3640220619431481E-3</v>
      </c>
      <c r="N104" s="93">
        <f t="shared" si="50"/>
        <v>5.1145455760838239E-2</v>
      </c>
      <c r="P104" s="25">
        <f t="shared" si="63"/>
        <v>8.633657450203875E-5</v>
      </c>
      <c r="Q104" s="110">
        <f t="shared" si="64"/>
        <v>1.2549755584927323E-4</v>
      </c>
      <c r="R104" s="25">
        <f t="shared" si="65"/>
        <v>1.1344316041701851E-4</v>
      </c>
      <c r="S104" s="51"/>
      <c r="T104" s="25">
        <f t="shared" si="66"/>
        <v>1.8324913557878815E-4</v>
      </c>
      <c r="U104" s="110">
        <f t="shared" si="67"/>
        <v>2.3660012150224314E-4</v>
      </c>
      <c r="V104" s="25">
        <f t="shared" si="68"/>
        <v>2.1336837603707325E-4</v>
      </c>
    </row>
    <row r="105" spans="1:22" ht="20.100000000000001" customHeight="1" thickBot="1">
      <c r="A105" s="43" t="s">
        <v>7</v>
      </c>
      <c r="B105" s="44">
        <v>3350944</v>
      </c>
      <c r="C105" s="117">
        <v>3591442</v>
      </c>
      <c r="D105" s="45">
        <v>3952513</v>
      </c>
      <c r="E105" s="120">
        <v>12536734</v>
      </c>
      <c r="F105" s="117">
        <v>13582061</v>
      </c>
      <c r="G105" s="45">
        <v>15845920</v>
      </c>
      <c r="H105" s="84">
        <f t="shared" si="47"/>
        <v>3.7412544047289362</v>
      </c>
      <c r="I105" s="88">
        <f t="shared" si="59"/>
        <v>3.7817848652435426</v>
      </c>
      <c r="J105" s="126">
        <f t="shared" si="60"/>
        <v>4.0090747329610297</v>
      </c>
      <c r="K105" s="47"/>
      <c r="L105" s="94">
        <f t="shared" si="48"/>
        <v>0.10053649759623015</v>
      </c>
      <c r="M105" s="107">
        <f t="shared" si="49"/>
        <v>0.16668007896592424</v>
      </c>
      <c r="N105" s="95">
        <f t="shared" si="50"/>
        <v>6.0101215647244341E-2</v>
      </c>
      <c r="O105" s="48"/>
      <c r="P105" s="53">
        <f>B105/B189</f>
        <v>4.0238600757867261E-2</v>
      </c>
      <c r="Q105" s="109">
        <f t="shared" ref="Q105:R105" si="69">C105/C189</f>
        <v>4.1308849267895069E-2</v>
      </c>
      <c r="R105" s="53">
        <f t="shared" si="69"/>
        <v>4.3150361445998847E-2</v>
      </c>
      <c r="S105" s="55"/>
      <c r="T105" s="53">
        <f>E105/E189</f>
        <v>4.0499403222800719E-2</v>
      </c>
      <c r="U105" s="109">
        <f>F105/F189</f>
        <v>4.1264940537022905E-2</v>
      </c>
      <c r="V105" s="53">
        <f>G105/G189</f>
        <v>4.3396984674315554E-2</v>
      </c>
    </row>
    <row r="106" spans="1:22" ht="20.100000000000001" customHeight="1">
      <c r="A106" s="56" t="s">
        <v>54</v>
      </c>
      <c r="B106" s="57">
        <v>366645</v>
      </c>
      <c r="C106" s="81">
        <v>382610</v>
      </c>
      <c r="D106" s="58">
        <v>404340</v>
      </c>
      <c r="E106" s="77">
        <v>1388691</v>
      </c>
      <c r="F106" s="81">
        <v>1449139</v>
      </c>
      <c r="G106" s="58">
        <v>1554396</v>
      </c>
      <c r="H106" s="85">
        <f t="shared" si="47"/>
        <v>3.7875629014441761</v>
      </c>
      <c r="I106" s="89">
        <f t="shared" si="59"/>
        <v>3.7875094743995192</v>
      </c>
      <c r="J106" s="127">
        <f t="shared" si="60"/>
        <v>3.844279566701291</v>
      </c>
      <c r="L106" s="92">
        <f t="shared" si="48"/>
        <v>5.6794124565484438E-2</v>
      </c>
      <c r="M106" s="99">
        <f t="shared" si="49"/>
        <v>7.2634164148504737E-2</v>
      </c>
      <c r="N106" s="93">
        <f t="shared" si="50"/>
        <v>1.4988765753720585E-2</v>
      </c>
      <c r="P106" s="25">
        <f>B106/$B$105</f>
        <v>0.10941543636658804</v>
      </c>
      <c r="Q106" s="110">
        <f>C106/$C$105</f>
        <v>0.10653381009633456</v>
      </c>
      <c r="R106" s="25">
        <f>D106/$D$105</f>
        <v>0.10229947377782185</v>
      </c>
      <c r="S106" s="51"/>
      <c r="T106" s="25">
        <f>E106/$E$105</f>
        <v>0.11076975869472863</v>
      </c>
      <c r="U106" s="110">
        <f>F106/$F$105</f>
        <v>0.10669507374469898</v>
      </c>
      <c r="V106" s="25">
        <f>G106/$G$105</f>
        <v>9.809439906297647E-2</v>
      </c>
    </row>
    <row r="107" spans="1:22" ht="20.100000000000001" customHeight="1">
      <c r="A107" s="56" t="s">
        <v>55</v>
      </c>
      <c r="B107" s="57">
        <v>2948</v>
      </c>
      <c r="C107" s="81">
        <v>3563</v>
      </c>
      <c r="D107" s="58">
        <v>4113</v>
      </c>
      <c r="E107" s="77">
        <v>17706</v>
      </c>
      <c r="F107" s="81">
        <v>22381</v>
      </c>
      <c r="G107" s="58">
        <v>31570</v>
      </c>
      <c r="H107" s="85">
        <f t="shared" si="47"/>
        <v>6.0061058344640434</v>
      </c>
      <c r="I107" s="89">
        <f t="shared" si="59"/>
        <v>6.281504350266629</v>
      </c>
      <c r="J107" s="127">
        <f t="shared" si="60"/>
        <v>7.6756625334305859</v>
      </c>
      <c r="L107" s="92">
        <f t="shared" si="48"/>
        <v>0.15436429974740387</v>
      </c>
      <c r="M107" s="99">
        <f t="shared" si="49"/>
        <v>0.41057146686921941</v>
      </c>
      <c r="N107" s="93">
        <f t="shared" si="50"/>
        <v>0.22194654423900534</v>
      </c>
      <c r="P107" s="25">
        <f t="shared" ref="P107:P118" si="70">B107/$B$105</f>
        <v>8.797520937383615E-4</v>
      </c>
      <c r="Q107" s="110">
        <f t="shared" ref="Q107:Q118" si="71">C107/$C$105</f>
        <v>9.920806183143149E-4</v>
      </c>
      <c r="R107" s="25">
        <f t="shared" ref="R107:R118" si="72">D107/$D$105</f>
        <v>1.0406037880204316E-3</v>
      </c>
      <c r="S107" s="51"/>
      <c r="T107" s="25">
        <f t="shared" ref="T107:T118" si="73">E107/$E$105</f>
        <v>1.4123295588787318E-3</v>
      </c>
      <c r="U107" s="110">
        <f t="shared" ref="U107:U118" si="74">F107/$F$105</f>
        <v>1.6478353322076818E-3</v>
      </c>
      <c r="V107" s="25">
        <f t="shared" ref="V107:V118" si="75">G107/$G$105</f>
        <v>1.9923109544917558E-3</v>
      </c>
    </row>
    <row r="108" spans="1:22" ht="20.100000000000001" customHeight="1">
      <c r="A108" s="56" t="s">
        <v>56</v>
      </c>
      <c r="B108" s="57">
        <v>260937</v>
      </c>
      <c r="C108" s="81">
        <v>313794</v>
      </c>
      <c r="D108" s="58">
        <v>384135</v>
      </c>
      <c r="E108" s="77">
        <v>1612422</v>
      </c>
      <c r="F108" s="81">
        <v>1951958</v>
      </c>
      <c r="G108" s="58">
        <v>2507812</v>
      </c>
      <c r="H108" s="85">
        <f t="shared" si="47"/>
        <v>6.1793536370848132</v>
      </c>
      <c r="I108" s="89">
        <f t="shared" si="59"/>
        <v>6.2205077216262898</v>
      </c>
      <c r="J108" s="127">
        <f t="shared" si="60"/>
        <v>6.5284652531011229</v>
      </c>
      <c r="L108" s="92">
        <f t="shared" si="48"/>
        <v>0.22416298590795236</v>
      </c>
      <c r="M108" s="99">
        <f t="shared" si="49"/>
        <v>0.28476739765917092</v>
      </c>
      <c r="N108" s="93">
        <f t="shared" si="50"/>
        <v>4.9506816043999806E-2</v>
      </c>
      <c r="P108" s="25">
        <f t="shared" si="70"/>
        <v>7.7869698807261481E-2</v>
      </c>
      <c r="Q108" s="110">
        <f t="shared" si="71"/>
        <v>8.7372704334359286E-2</v>
      </c>
      <c r="R108" s="25">
        <f t="shared" si="72"/>
        <v>9.7187536132075966E-2</v>
      </c>
      <c r="S108" s="51"/>
      <c r="T108" s="25">
        <f t="shared" si="73"/>
        <v>0.12861579419328831</v>
      </c>
      <c r="U108" s="110">
        <f t="shared" si="74"/>
        <v>0.14371589113021949</v>
      </c>
      <c r="V108" s="25">
        <f t="shared" si="75"/>
        <v>0.15826231610408231</v>
      </c>
    </row>
    <row r="109" spans="1:22" ht="20.100000000000001" customHeight="1">
      <c r="A109" s="56" t="s">
        <v>57</v>
      </c>
      <c r="B109" s="57">
        <v>819</v>
      </c>
      <c r="C109" s="81">
        <v>1477</v>
      </c>
      <c r="D109" s="58">
        <v>885</v>
      </c>
      <c r="E109" s="77">
        <v>2176</v>
      </c>
      <c r="F109" s="81">
        <v>4284</v>
      </c>
      <c r="G109" s="58">
        <v>2649</v>
      </c>
      <c r="H109" s="85">
        <f t="shared" si="47"/>
        <v>2.6568986568986568</v>
      </c>
      <c r="I109" s="89">
        <f t="shared" si="59"/>
        <v>2.9004739336492893</v>
      </c>
      <c r="J109" s="127">
        <f t="shared" si="60"/>
        <v>2.993220338983051</v>
      </c>
      <c r="L109" s="92">
        <f t="shared" si="48"/>
        <v>-0.40081245768449558</v>
      </c>
      <c r="M109" s="99">
        <f t="shared" si="49"/>
        <v>-0.38165266106442575</v>
      </c>
      <c r="N109" s="93">
        <f t="shared" si="50"/>
        <v>3.1976293342195601E-2</v>
      </c>
      <c r="P109" s="25">
        <f t="shared" si="70"/>
        <v>2.44408739746173E-4</v>
      </c>
      <c r="Q109" s="110">
        <f t="shared" si="71"/>
        <v>4.1125542330907753E-4</v>
      </c>
      <c r="R109" s="25">
        <f t="shared" si="72"/>
        <v>2.2390818195917381E-4</v>
      </c>
      <c r="S109" s="51"/>
      <c r="T109" s="25">
        <f t="shared" si="73"/>
        <v>1.7356992658534512E-4</v>
      </c>
      <c r="U109" s="110">
        <f t="shared" si="74"/>
        <v>3.1541604768230684E-4</v>
      </c>
      <c r="V109" s="25">
        <f t="shared" si="75"/>
        <v>1.6717236992235226E-4</v>
      </c>
    </row>
    <row r="110" spans="1:22" ht="20.100000000000001" customHeight="1">
      <c r="A110" s="56" t="s">
        <v>58</v>
      </c>
      <c r="B110" s="57">
        <v>410</v>
      </c>
      <c r="C110" s="81">
        <v>184</v>
      </c>
      <c r="D110" s="58">
        <v>198</v>
      </c>
      <c r="E110" s="77">
        <v>1299</v>
      </c>
      <c r="F110" s="81">
        <v>600</v>
      </c>
      <c r="G110" s="58">
        <v>793</v>
      </c>
      <c r="H110" s="85">
        <f t="shared" si="47"/>
        <v>3.1682926829268294</v>
      </c>
      <c r="I110" s="89">
        <f t="shared" si="59"/>
        <v>3.2608695652173911</v>
      </c>
      <c r="J110" s="127">
        <f t="shared" si="60"/>
        <v>4.0050505050505052</v>
      </c>
      <c r="L110" s="92">
        <f t="shared" si="48"/>
        <v>7.6086956521739135E-2</v>
      </c>
      <c r="M110" s="99">
        <f t="shared" si="49"/>
        <v>0.32166666666666666</v>
      </c>
      <c r="N110" s="93">
        <f t="shared" si="50"/>
        <v>0.22821548821548832</v>
      </c>
      <c r="P110" s="25">
        <f t="shared" si="70"/>
        <v>1.2235358155791322E-4</v>
      </c>
      <c r="Q110" s="110">
        <f t="shared" si="71"/>
        <v>5.1232903106885756E-5</v>
      </c>
      <c r="R110" s="25">
        <f t="shared" si="72"/>
        <v>5.009471189595075E-5</v>
      </c>
      <c r="S110" s="51"/>
      <c r="T110" s="25">
        <f t="shared" si="73"/>
        <v>1.036155030488802E-4</v>
      </c>
      <c r="U110" s="110">
        <f t="shared" si="74"/>
        <v>4.4175917042339895E-5</v>
      </c>
      <c r="V110" s="25">
        <f t="shared" si="75"/>
        <v>5.0044427840100164E-5</v>
      </c>
    </row>
    <row r="111" spans="1:22" ht="20.100000000000001" customHeight="1">
      <c r="A111" s="56" t="s">
        <v>59</v>
      </c>
      <c r="B111" s="57">
        <v>31810</v>
      </c>
      <c r="C111" s="81">
        <v>27838</v>
      </c>
      <c r="D111" s="58">
        <v>19616</v>
      </c>
      <c r="E111" s="77">
        <v>84020</v>
      </c>
      <c r="F111" s="81">
        <v>77327</v>
      </c>
      <c r="G111" s="58">
        <v>70151</v>
      </c>
      <c r="H111" s="85">
        <f t="shared" si="47"/>
        <v>2.6413077648538197</v>
      </c>
      <c r="I111" s="89">
        <f t="shared" si="59"/>
        <v>2.7777498383504562</v>
      </c>
      <c r="J111" s="127">
        <f t="shared" si="60"/>
        <v>3.5762132952691679</v>
      </c>
      <c r="L111" s="92">
        <f t="shared" si="48"/>
        <v>-0.29535167756304331</v>
      </c>
      <c r="M111" s="99">
        <f t="shared" si="49"/>
        <v>-9.2800703505890564E-2</v>
      </c>
      <c r="N111" s="93">
        <f t="shared" si="50"/>
        <v>0.28744973571589605</v>
      </c>
      <c r="P111" s="25">
        <f t="shared" si="70"/>
        <v>9.4928473886761455E-3</v>
      </c>
      <c r="Q111" s="110">
        <f t="shared" si="71"/>
        <v>7.7512041124428574E-3</v>
      </c>
      <c r="R111" s="25">
        <f t="shared" si="72"/>
        <v>4.9629185280352017E-3</v>
      </c>
      <c r="S111" s="51"/>
      <c r="T111" s="25">
        <f t="shared" si="73"/>
        <v>6.7019049778036287E-3</v>
      </c>
      <c r="U111" s="110">
        <f t="shared" si="74"/>
        <v>5.6933185618883615E-3</v>
      </c>
      <c r="V111" s="25">
        <f t="shared" si="75"/>
        <v>4.4270701858901218E-3</v>
      </c>
    </row>
    <row r="112" spans="1:22" ht="20.100000000000001" customHeight="1">
      <c r="A112" s="56" t="s">
        <v>60</v>
      </c>
      <c r="B112" s="57">
        <v>153371</v>
      </c>
      <c r="C112" s="81">
        <v>158137</v>
      </c>
      <c r="D112" s="58">
        <v>164421</v>
      </c>
      <c r="E112" s="77">
        <v>564985</v>
      </c>
      <c r="F112" s="81">
        <v>592490</v>
      </c>
      <c r="G112" s="58">
        <v>662427</v>
      </c>
      <c r="H112" s="85">
        <f t="shared" si="47"/>
        <v>3.6837798540793241</v>
      </c>
      <c r="I112" s="89">
        <f t="shared" si="59"/>
        <v>3.7466879983811507</v>
      </c>
      <c r="J112" s="127">
        <f t="shared" si="60"/>
        <v>4.0288466801685914</v>
      </c>
      <c r="L112" s="92">
        <f t="shared" si="48"/>
        <v>3.9737695795417895E-2</v>
      </c>
      <c r="M112" s="99">
        <f t="shared" si="49"/>
        <v>0.11803912302317339</v>
      </c>
      <c r="N112" s="93">
        <f t="shared" si="50"/>
        <v>7.5308827932657932E-2</v>
      </c>
      <c r="P112" s="25">
        <f t="shared" si="70"/>
        <v>4.5769490627118804E-2</v>
      </c>
      <c r="Q112" s="110">
        <f t="shared" si="71"/>
        <v>4.4031617383769525E-2</v>
      </c>
      <c r="R112" s="25">
        <f t="shared" si="72"/>
        <v>4.159910416486929E-2</v>
      </c>
      <c r="S112" s="51"/>
      <c r="T112" s="25">
        <f t="shared" si="73"/>
        <v>4.5066362578961953E-2</v>
      </c>
      <c r="U112" s="110">
        <f t="shared" si="74"/>
        <v>4.3622981814026601E-2</v>
      </c>
      <c r="V112" s="25">
        <f t="shared" si="75"/>
        <v>4.1804262548340521E-2</v>
      </c>
    </row>
    <row r="113" spans="1:22" ht="20.100000000000001" customHeight="1">
      <c r="A113" s="56" t="s">
        <v>61</v>
      </c>
      <c r="B113" s="57">
        <v>8861</v>
      </c>
      <c r="C113" s="81">
        <v>12186</v>
      </c>
      <c r="D113" s="58">
        <v>24083</v>
      </c>
      <c r="E113" s="77">
        <v>35207</v>
      </c>
      <c r="F113" s="81">
        <v>49204</v>
      </c>
      <c r="G113" s="58">
        <v>77377</v>
      </c>
      <c r="H113" s="85">
        <f t="shared" si="47"/>
        <v>3.9732535831170295</v>
      </c>
      <c r="I113" s="89">
        <f t="shared" si="59"/>
        <v>4.0377482356802892</v>
      </c>
      <c r="J113" s="127">
        <f t="shared" si="60"/>
        <v>3.21293028277208</v>
      </c>
      <c r="L113" s="92">
        <f t="shared" si="48"/>
        <v>0.97628426062694895</v>
      </c>
      <c r="M113" s="99">
        <f t="shared" si="49"/>
        <v>0.57257540037395338</v>
      </c>
      <c r="N113" s="93">
        <f t="shared" si="50"/>
        <v>-0.20427671681447515</v>
      </c>
      <c r="P113" s="25">
        <f t="shared" si="70"/>
        <v>2.6443294784991929E-3</v>
      </c>
      <c r="Q113" s="110">
        <f t="shared" si="71"/>
        <v>3.3930660720679884E-3</v>
      </c>
      <c r="R113" s="25">
        <f t="shared" si="72"/>
        <v>6.0930855888393027E-3</v>
      </c>
      <c r="S113" s="51"/>
      <c r="T113" s="25">
        <f t="shared" si="73"/>
        <v>2.8083071715488258E-3</v>
      </c>
      <c r="U113" s="110">
        <f t="shared" si="74"/>
        <v>3.6227197035854867E-3</v>
      </c>
      <c r="V113" s="25">
        <f t="shared" si="75"/>
        <v>4.8830866241909594E-3</v>
      </c>
    </row>
    <row r="114" spans="1:22" ht="20.100000000000001" customHeight="1">
      <c r="A114" s="56" t="s">
        <v>62</v>
      </c>
      <c r="B114" s="57">
        <v>384883</v>
      </c>
      <c r="C114" s="81">
        <v>404412</v>
      </c>
      <c r="D114" s="58">
        <v>402249</v>
      </c>
      <c r="E114" s="77">
        <v>1138369</v>
      </c>
      <c r="F114" s="81">
        <v>1160613</v>
      </c>
      <c r="G114" s="58">
        <v>1205963</v>
      </c>
      <c r="H114" s="85">
        <f t="shared" si="47"/>
        <v>2.9577014313440708</v>
      </c>
      <c r="I114" s="89">
        <f t="shared" si="59"/>
        <v>2.8698777484347646</v>
      </c>
      <c r="J114" s="127">
        <f t="shared" si="60"/>
        <v>2.998050958485913</v>
      </c>
      <c r="L114" s="92">
        <f t="shared" si="48"/>
        <v>-5.3485059790510667E-3</v>
      </c>
      <c r="M114" s="99">
        <f t="shared" si="49"/>
        <v>3.9074178903734491E-2</v>
      </c>
      <c r="N114" s="93">
        <f t="shared" si="50"/>
        <v>4.4661557490054828E-2</v>
      </c>
      <c r="P114" s="25">
        <f t="shared" si="70"/>
        <v>0.11485808178232761</v>
      </c>
      <c r="Q114" s="110">
        <f t="shared" si="71"/>
        <v>0.11260435223511893</v>
      </c>
      <c r="R114" s="25">
        <f t="shared" si="72"/>
        <v>0.10177044325976917</v>
      </c>
      <c r="S114" s="51"/>
      <c r="T114" s="25">
        <f t="shared" si="73"/>
        <v>9.0802676358930481E-2</v>
      </c>
      <c r="U114" s="110">
        <f t="shared" si="74"/>
        <v>8.5451906010435383E-2</v>
      </c>
      <c r="V114" s="25">
        <f t="shared" si="75"/>
        <v>7.6105584276583496E-2</v>
      </c>
    </row>
    <row r="115" spans="1:22" ht="20.100000000000001" customHeight="1">
      <c r="A115" s="56" t="s">
        <v>63</v>
      </c>
      <c r="B115" s="57">
        <v>168119</v>
      </c>
      <c r="C115" s="81">
        <v>210622</v>
      </c>
      <c r="D115" s="58">
        <v>216865</v>
      </c>
      <c r="E115" s="77">
        <v>563434</v>
      </c>
      <c r="F115" s="81">
        <v>664554</v>
      </c>
      <c r="G115" s="58">
        <v>715232</v>
      </c>
      <c r="H115" s="85">
        <f t="shared" si="47"/>
        <v>3.3513999012604168</v>
      </c>
      <c r="I115" s="89">
        <f t="shared" si="59"/>
        <v>3.1551974627531787</v>
      </c>
      <c r="J115" s="127">
        <f t="shared" si="60"/>
        <v>3.2980517833675327</v>
      </c>
      <c r="L115" s="92">
        <f t="shared" si="48"/>
        <v>2.9640778266277975E-2</v>
      </c>
      <c r="M115" s="99">
        <f t="shared" si="49"/>
        <v>7.6258663705282045E-2</v>
      </c>
      <c r="N115" s="93">
        <f t="shared" si="50"/>
        <v>4.5275873317196895E-2</v>
      </c>
      <c r="P115" s="25">
        <f t="shared" si="70"/>
        <v>5.0170638482767843E-2</v>
      </c>
      <c r="Q115" s="110">
        <f t="shared" si="71"/>
        <v>5.8645524555317893E-2</v>
      </c>
      <c r="R115" s="25">
        <f t="shared" si="72"/>
        <v>5.4867624723814949E-2</v>
      </c>
      <c r="S115" s="51"/>
      <c r="T115" s="25">
        <f t="shared" si="73"/>
        <v>4.4942646146915136E-2</v>
      </c>
      <c r="U115" s="110">
        <f t="shared" si="74"/>
        <v>4.892880395692524E-2</v>
      </c>
      <c r="V115" s="25">
        <f t="shared" si="75"/>
        <v>4.5136666094489936E-2</v>
      </c>
    </row>
    <row r="116" spans="1:22" ht="20.100000000000001" customHeight="1">
      <c r="A116" s="56" t="s">
        <v>64</v>
      </c>
      <c r="B116" s="57">
        <v>689151</v>
      </c>
      <c r="C116" s="81">
        <v>785481</v>
      </c>
      <c r="D116" s="58">
        <v>874752</v>
      </c>
      <c r="E116" s="77">
        <v>1988373</v>
      </c>
      <c r="F116" s="81">
        <v>2297144</v>
      </c>
      <c r="G116" s="58">
        <v>2721857</v>
      </c>
      <c r="H116" s="85">
        <f t="shared" si="47"/>
        <v>2.8852501120944467</v>
      </c>
      <c r="I116" s="89">
        <f t="shared" si="59"/>
        <v>2.9245061306384241</v>
      </c>
      <c r="J116" s="127">
        <f t="shared" si="60"/>
        <v>3.111575623719637</v>
      </c>
      <c r="L116" s="92">
        <f t="shared" si="48"/>
        <v>0.11365138049169872</v>
      </c>
      <c r="M116" s="99">
        <f t="shared" si="49"/>
        <v>0.18488740801621492</v>
      </c>
      <c r="N116" s="93">
        <f t="shared" si="50"/>
        <v>6.3966182570585117E-2</v>
      </c>
      <c r="P116" s="25">
        <f t="shared" si="70"/>
        <v>0.2056587636200426</v>
      </c>
      <c r="Q116" s="110">
        <f t="shared" si="71"/>
        <v>0.21870908676793333</v>
      </c>
      <c r="R116" s="25">
        <f t="shared" si="72"/>
        <v>0.22131540111316522</v>
      </c>
      <c r="S116" s="51"/>
      <c r="T116" s="25">
        <f t="shared" si="73"/>
        <v>0.15860374799369598</v>
      </c>
      <c r="U116" s="110">
        <f t="shared" si="74"/>
        <v>0.16913073796384806</v>
      </c>
      <c r="V116" s="25">
        <f t="shared" si="75"/>
        <v>0.17177020961862738</v>
      </c>
    </row>
    <row r="117" spans="1:22" ht="20.100000000000001" customHeight="1">
      <c r="A117" s="56" t="s">
        <v>65</v>
      </c>
      <c r="B117" s="57">
        <v>1282632</v>
      </c>
      <c r="C117" s="81">
        <v>1290641</v>
      </c>
      <c r="D117" s="58">
        <v>1456270</v>
      </c>
      <c r="E117" s="77">
        <v>5137315</v>
      </c>
      <c r="F117" s="81">
        <v>5308781</v>
      </c>
      <c r="G117" s="58">
        <v>6291558</v>
      </c>
      <c r="H117" s="85">
        <f t="shared" si="47"/>
        <v>4.0052914631788381</v>
      </c>
      <c r="I117" s="89">
        <f t="shared" si="59"/>
        <v>4.1132902178065009</v>
      </c>
      <c r="J117" s="127">
        <f t="shared" si="60"/>
        <v>4.3203238410459601</v>
      </c>
      <c r="L117" s="92">
        <f t="shared" si="48"/>
        <v>0.12833080616530856</v>
      </c>
      <c r="M117" s="99">
        <f t="shared" si="49"/>
        <v>0.18512291239740347</v>
      </c>
      <c r="N117" s="93">
        <f t="shared" si="50"/>
        <v>5.0332850899556567E-2</v>
      </c>
      <c r="P117" s="25">
        <f t="shared" si="70"/>
        <v>0.3827673634653399</v>
      </c>
      <c r="Q117" s="110">
        <f t="shared" si="71"/>
        <v>0.3593656809715986</v>
      </c>
      <c r="R117" s="25">
        <f t="shared" si="72"/>
        <v>0.36844154592280909</v>
      </c>
      <c r="S117" s="51"/>
      <c r="T117" s="25">
        <f t="shared" si="73"/>
        <v>0.40978096847233098</v>
      </c>
      <c r="U117" s="110">
        <f t="shared" si="74"/>
        <v>0.39086711508658367</v>
      </c>
      <c r="V117" s="25">
        <f t="shared" si="75"/>
        <v>0.39704592727970356</v>
      </c>
    </row>
    <row r="118" spans="1:22" ht="20.100000000000001" customHeight="1" thickBot="1">
      <c r="A118" s="56" t="s">
        <v>66</v>
      </c>
      <c r="B118" s="57">
        <v>358</v>
      </c>
      <c r="C118" s="81">
        <v>497</v>
      </c>
      <c r="D118" s="58">
        <v>586</v>
      </c>
      <c r="E118" s="77">
        <v>2737</v>
      </c>
      <c r="F118" s="81">
        <v>3586</v>
      </c>
      <c r="G118" s="58">
        <v>4135</v>
      </c>
      <c r="H118" s="85">
        <f t="shared" si="47"/>
        <v>7.6452513966480451</v>
      </c>
      <c r="I118" s="89">
        <f t="shared" si="59"/>
        <v>7.2152917505030185</v>
      </c>
      <c r="J118" s="127">
        <f t="shared" si="60"/>
        <v>7.0563139931740615</v>
      </c>
      <c r="L118" s="92">
        <f t="shared" si="48"/>
        <v>0.17907444668008049</v>
      </c>
      <c r="M118" s="99">
        <f t="shared" si="49"/>
        <v>0.15309537088678193</v>
      </c>
      <c r="N118" s="93">
        <f t="shared" si="50"/>
        <v>-2.2033448241074075E-2</v>
      </c>
      <c r="P118" s="25">
        <f t="shared" si="70"/>
        <v>1.0683556633593399E-4</v>
      </c>
      <c r="Q118" s="110">
        <f t="shared" si="71"/>
        <v>1.3838452632675119E-4</v>
      </c>
      <c r="R118" s="25">
        <f t="shared" si="72"/>
        <v>1.482601069243795E-4</v>
      </c>
      <c r="S118" s="51"/>
      <c r="T118" s="25">
        <f t="shared" si="73"/>
        <v>2.1831842328312939E-4</v>
      </c>
      <c r="U118" s="110">
        <f t="shared" si="74"/>
        <v>2.6402473085638476E-4</v>
      </c>
      <c r="V118" s="25">
        <f t="shared" si="75"/>
        <v>2.6095045286105191E-4</v>
      </c>
    </row>
    <row r="119" spans="1:22" s="3" customFormat="1" ht="20.100000000000001" customHeight="1" thickBot="1">
      <c r="A119" s="43" t="s">
        <v>8</v>
      </c>
      <c r="B119" s="44">
        <v>4697766</v>
      </c>
      <c r="C119" s="117">
        <v>4586637</v>
      </c>
      <c r="D119" s="45">
        <v>5237606</v>
      </c>
      <c r="E119" s="120">
        <v>16506025</v>
      </c>
      <c r="F119" s="117">
        <v>16592631</v>
      </c>
      <c r="G119" s="45">
        <v>20012428</v>
      </c>
      <c r="H119" s="84">
        <f t="shared" si="47"/>
        <v>3.5135902895120785</v>
      </c>
      <c r="I119" s="88">
        <f t="shared" si="59"/>
        <v>3.6176028318787816</v>
      </c>
      <c r="J119" s="126">
        <f t="shared" si="60"/>
        <v>3.8209113094799418</v>
      </c>
      <c r="K119" s="47"/>
      <c r="L119" s="94">
        <f t="shared" si="48"/>
        <v>0.14192729880302279</v>
      </c>
      <c r="M119" s="107">
        <f t="shared" si="49"/>
        <v>0.20610335997949933</v>
      </c>
      <c r="N119" s="95">
        <f t="shared" si="50"/>
        <v>5.6199778430506456E-2</v>
      </c>
      <c r="O119" s="48"/>
      <c r="P119" s="53">
        <f>B119/B189</f>
        <v>5.6411426310879281E-2</v>
      </c>
      <c r="Q119" s="109">
        <f t="shared" ref="Q119:R119" si="76">C119/C189</f>
        <v>5.2755605263721493E-2</v>
      </c>
      <c r="R119" s="53">
        <f t="shared" si="76"/>
        <v>5.7179974363583935E-2</v>
      </c>
      <c r="S119" s="55"/>
      <c r="T119" s="53">
        <f>E119/E189</f>
        <v>5.332203443740844E-2</v>
      </c>
      <c r="U119" s="109">
        <f t="shared" ref="U119:V119" si="77">F119/F189</f>
        <v>5.041163720055173E-2</v>
      </c>
      <c r="V119" s="53">
        <f t="shared" si="77"/>
        <v>5.4807737967365953E-2</v>
      </c>
    </row>
    <row r="120" spans="1:22" ht="20.100000000000001" customHeight="1">
      <c r="A120" s="56" t="s">
        <v>54</v>
      </c>
      <c r="B120" s="57">
        <v>759584</v>
      </c>
      <c r="C120" s="81">
        <v>749887</v>
      </c>
      <c r="D120" s="58">
        <v>792810</v>
      </c>
      <c r="E120" s="77">
        <v>2764014</v>
      </c>
      <c r="F120" s="81">
        <v>2740366</v>
      </c>
      <c r="G120" s="58">
        <v>2951807</v>
      </c>
      <c r="H120" s="85">
        <f t="shared" si="47"/>
        <v>3.6388523191641742</v>
      </c>
      <c r="I120" s="89">
        <f t="shared" si="59"/>
        <v>3.6543719253700893</v>
      </c>
      <c r="J120" s="127">
        <f t="shared" si="60"/>
        <v>3.7232212005398519</v>
      </c>
      <c r="L120" s="92">
        <f t="shared" si="48"/>
        <v>5.7239290719801786E-2</v>
      </c>
      <c r="M120" s="99">
        <f t="shared" si="49"/>
        <v>7.7157941676403816E-2</v>
      </c>
      <c r="N120" s="93">
        <f t="shared" si="50"/>
        <v>1.8840248495722044E-2</v>
      </c>
      <c r="P120" s="25">
        <f>B120/$B$119</f>
        <v>0.16169047159862796</v>
      </c>
      <c r="Q120" s="110">
        <f>C120/$C$119</f>
        <v>0.16349386271466437</v>
      </c>
      <c r="R120" s="25">
        <f>D120/$D$119</f>
        <v>0.15136877420714731</v>
      </c>
      <c r="S120" s="51"/>
      <c r="T120" s="25">
        <f>E120/$E$119</f>
        <v>0.16745485360648613</v>
      </c>
      <c r="U120" s="110">
        <f>F120/$F$119</f>
        <v>0.16515560431615697</v>
      </c>
      <c r="V120" s="25">
        <f>G120/$G$119</f>
        <v>0.14749869431135493</v>
      </c>
    </row>
    <row r="121" spans="1:22" ht="20.100000000000001" customHeight="1">
      <c r="A121" s="56" t="s">
        <v>55</v>
      </c>
      <c r="B121" s="57">
        <v>36252</v>
      </c>
      <c r="C121" s="81">
        <v>33811</v>
      </c>
      <c r="D121" s="58">
        <v>38324</v>
      </c>
      <c r="E121" s="77">
        <v>138641</v>
      </c>
      <c r="F121" s="81">
        <v>145004</v>
      </c>
      <c r="G121" s="58">
        <v>188021</v>
      </c>
      <c r="H121" s="85">
        <f t="shared" si="47"/>
        <v>3.8243683107138917</v>
      </c>
      <c r="I121" s="89">
        <f t="shared" si="59"/>
        <v>4.2886634527224867</v>
      </c>
      <c r="J121" s="127">
        <f t="shared" si="60"/>
        <v>4.9060901784782383</v>
      </c>
      <c r="L121" s="92">
        <f t="shared" si="48"/>
        <v>0.13347727071071544</v>
      </c>
      <c r="M121" s="99">
        <f t="shared" si="49"/>
        <v>0.29666078177153732</v>
      </c>
      <c r="N121" s="93">
        <f t="shared" si="50"/>
        <v>0.14396716659214723</v>
      </c>
      <c r="P121" s="25">
        <f t="shared" ref="P121:P132" si="78">B121/$B$119</f>
        <v>7.7168594604328953E-3</v>
      </c>
      <c r="Q121" s="110">
        <f t="shared" ref="Q121:Q132" si="79">C121/$C$119</f>
        <v>7.3716319822126758E-3</v>
      </c>
      <c r="R121" s="25">
        <f t="shared" ref="R121:R132" si="80">D121/$D$119</f>
        <v>7.3170834155910159E-3</v>
      </c>
      <c r="S121" s="51"/>
      <c r="T121" s="25">
        <f t="shared" ref="T121:T132" si="81">E121/$E$119</f>
        <v>8.3994177883530401E-3</v>
      </c>
      <c r="U121" s="110">
        <f t="shared" ref="U121:U132" si="82">F121/$F$119</f>
        <v>8.7390601285594789E-3</v>
      </c>
      <c r="V121" s="25">
        <f t="shared" ref="V121:V132" si="83">G121/$G$119</f>
        <v>9.3952118153779237E-3</v>
      </c>
    </row>
    <row r="122" spans="1:22" ht="20.100000000000001" customHeight="1">
      <c r="A122" s="56" t="s">
        <v>56</v>
      </c>
      <c r="B122" s="57">
        <v>529082</v>
      </c>
      <c r="C122" s="81">
        <v>572541</v>
      </c>
      <c r="D122" s="58">
        <v>722990</v>
      </c>
      <c r="E122" s="77">
        <v>2860281</v>
      </c>
      <c r="F122" s="81">
        <v>3187528</v>
      </c>
      <c r="G122" s="58">
        <v>4224674</v>
      </c>
      <c r="H122" s="85">
        <f t="shared" si="47"/>
        <v>5.4061204123368398</v>
      </c>
      <c r="I122" s="89">
        <f t="shared" si="59"/>
        <v>5.5673357890526614</v>
      </c>
      <c r="J122" s="127">
        <f t="shared" si="60"/>
        <v>5.843336698986155</v>
      </c>
      <c r="L122" s="92">
        <f t="shared" si="48"/>
        <v>0.26277419433717408</v>
      </c>
      <c r="M122" s="99">
        <f t="shared" si="49"/>
        <v>0.32537627904758798</v>
      </c>
      <c r="N122" s="93">
        <f t="shared" si="50"/>
        <v>4.9575042783697093E-2</v>
      </c>
      <c r="P122" s="25">
        <f t="shared" si="78"/>
        <v>0.11262417072284997</v>
      </c>
      <c r="Q122" s="110">
        <f t="shared" si="79"/>
        <v>0.12482806029777373</v>
      </c>
      <c r="R122" s="25">
        <f t="shared" si="80"/>
        <v>0.13803825640951228</v>
      </c>
      <c r="S122" s="51"/>
      <c r="T122" s="25">
        <f t="shared" si="81"/>
        <v>0.17328708759377257</v>
      </c>
      <c r="U122" s="110">
        <f t="shared" si="82"/>
        <v>0.1921050374711521</v>
      </c>
      <c r="V122" s="25">
        <f t="shared" si="83"/>
        <v>0.21110252089351678</v>
      </c>
    </row>
    <row r="123" spans="1:22" ht="20.100000000000001" customHeight="1">
      <c r="A123" s="56" t="s">
        <v>57</v>
      </c>
      <c r="B123" s="57">
        <v>4064</v>
      </c>
      <c r="C123" s="81">
        <v>841</v>
      </c>
      <c r="D123" s="58">
        <v>1211</v>
      </c>
      <c r="E123" s="77">
        <v>8040</v>
      </c>
      <c r="F123" s="81">
        <v>4385</v>
      </c>
      <c r="G123" s="58">
        <v>4962</v>
      </c>
      <c r="H123" s="85">
        <f t="shared" si="47"/>
        <v>1.9783464566929134</v>
      </c>
      <c r="I123" s="89">
        <f t="shared" si="59"/>
        <v>5.2140309155766946</v>
      </c>
      <c r="J123" s="127">
        <f t="shared" si="60"/>
        <v>4.0974401321222134</v>
      </c>
      <c r="L123" s="92">
        <f t="shared" si="48"/>
        <v>0.43995243757431629</v>
      </c>
      <c r="M123" s="99">
        <f t="shared" si="49"/>
        <v>0.13158494868871151</v>
      </c>
      <c r="N123" s="93">
        <f t="shared" si="50"/>
        <v>-0.21415116280164623</v>
      </c>
      <c r="P123" s="25">
        <f t="shared" si="78"/>
        <v>8.6509204587882833E-4</v>
      </c>
      <c r="Q123" s="110">
        <f t="shared" si="79"/>
        <v>1.8335874410815593E-4</v>
      </c>
      <c r="R123" s="25">
        <f t="shared" si="80"/>
        <v>2.3121250433881434E-4</v>
      </c>
      <c r="S123" s="51"/>
      <c r="T123" s="25">
        <f t="shared" si="81"/>
        <v>4.870948638451717E-4</v>
      </c>
      <c r="U123" s="110">
        <f t="shared" si="82"/>
        <v>2.6427394184804084E-4</v>
      </c>
      <c r="V123" s="25">
        <f t="shared" si="83"/>
        <v>2.4794592640133424E-4</v>
      </c>
    </row>
    <row r="124" spans="1:22" ht="20.100000000000001" customHeight="1">
      <c r="A124" s="56" t="s">
        <v>58</v>
      </c>
      <c r="B124" s="57">
        <v>3271</v>
      </c>
      <c r="C124" s="81">
        <v>2173</v>
      </c>
      <c r="D124" s="58">
        <v>4185</v>
      </c>
      <c r="E124" s="77">
        <v>12549</v>
      </c>
      <c r="F124" s="81">
        <v>7409</v>
      </c>
      <c r="G124" s="58">
        <v>12035</v>
      </c>
      <c r="H124" s="85">
        <f t="shared" si="47"/>
        <v>3.8364414552124733</v>
      </c>
      <c r="I124" s="89">
        <f t="shared" si="59"/>
        <v>3.4095720202485045</v>
      </c>
      <c r="J124" s="127">
        <f t="shared" si="60"/>
        <v>2.8757467144563917</v>
      </c>
      <c r="L124" s="92">
        <f t="shared" si="48"/>
        <v>0.9259088817303267</v>
      </c>
      <c r="M124" s="99">
        <f t="shared" si="49"/>
        <v>0.62437575921176947</v>
      </c>
      <c r="N124" s="93">
        <f t="shared" si="50"/>
        <v>-0.15656666074858427</v>
      </c>
      <c r="P124" s="25">
        <f t="shared" si="78"/>
        <v>6.9628840602107471E-4</v>
      </c>
      <c r="Q124" s="110">
        <f t="shared" si="79"/>
        <v>4.7376759922357055E-4</v>
      </c>
      <c r="R124" s="25">
        <f t="shared" si="80"/>
        <v>7.9902917477946991E-4</v>
      </c>
      <c r="S124" s="51"/>
      <c r="T124" s="25">
        <f t="shared" si="81"/>
        <v>7.6026784159117654E-4</v>
      </c>
      <c r="U124" s="110">
        <f t="shared" si="82"/>
        <v>4.4652351998908434E-4</v>
      </c>
      <c r="V124" s="25">
        <f t="shared" si="83"/>
        <v>6.0137630476421954E-4</v>
      </c>
    </row>
    <row r="125" spans="1:22" ht="20.100000000000001" customHeight="1">
      <c r="A125" s="56" t="s">
        <v>59</v>
      </c>
      <c r="B125" s="57">
        <v>60891</v>
      </c>
      <c r="C125" s="81">
        <v>26995</v>
      </c>
      <c r="D125" s="58">
        <v>14760</v>
      </c>
      <c r="E125" s="77">
        <v>139924</v>
      </c>
      <c r="F125" s="81">
        <v>83986</v>
      </c>
      <c r="G125" s="58">
        <v>67830</v>
      </c>
      <c r="H125" s="85">
        <f t="shared" si="47"/>
        <v>2.2979422246308978</v>
      </c>
      <c r="I125" s="89">
        <f t="shared" si="59"/>
        <v>3.1111687349509167</v>
      </c>
      <c r="J125" s="127">
        <f t="shared" si="60"/>
        <v>4.595528455284553</v>
      </c>
      <c r="L125" s="92">
        <f t="shared" si="48"/>
        <v>-0.45323208001481757</v>
      </c>
      <c r="M125" s="99">
        <f t="shared" si="49"/>
        <v>-0.19236539423237206</v>
      </c>
      <c r="N125" s="93">
        <f t="shared" si="50"/>
        <v>0.4771067874456042</v>
      </c>
      <c r="P125" s="25">
        <f t="shared" si="78"/>
        <v>1.2961692855710565E-2</v>
      </c>
      <c r="Q125" s="110">
        <f t="shared" si="79"/>
        <v>5.8855758587392027E-3</v>
      </c>
      <c r="R125" s="25">
        <f t="shared" si="80"/>
        <v>2.8180813906200659E-3</v>
      </c>
      <c r="S125" s="51"/>
      <c r="T125" s="25">
        <f t="shared" si="81"/>
        <v>8.4771469811780846E-3</v>
      </c>
      <c r="U125" s="110">
        <f t="shared" si="82"/>
        <v>5.0616445336487022E-3</v>
      </c>
      <c r="V125" s="25">
        <f t="shared" si="83"/>
        <v>3.3893938306736194E-3</v>
      </c>
    </row>
    <row r="126" spans="1:22" ht="20.100000000000001" customHeight="1">
      <c r="A126" s="56" t="s">
        <v>60</v>
      </c>
      <c r="B126" s="57">
        <v>799922</v>
      </c>
      <c r="C126" s="81">
        <v>745038</v>
      </c>
      <c r="D126" s="58">
        <v>768918</v>
      </c>
      <c r="E126" s="77">
        <v>1953345</v>
      </c>
      <c r="F126" s="81">
        <v>1837957</v>
      </c>
      <c r="G126" s="58">
        <v>2105317</v>
      </c>
      <c r="H126" s="85">
        <f t="shared" si="47"/>
        <v>2.4419193371353707</v>
      </c>
      <c r="I126" s="89">
        <f t="shared" si="59"/>
        <v>2.4669305458245083</v>
      </c>
      <c r="J126" s="127">
        <f t="shared" si="60"/>
        <v>2.7380253811199635</v>
      </c>
      <c r="L126" s="92">
        <f t="shared" si="48"/>
        <v>3.2052056405176652E-2</v>
      </c>
      <c r="M126" s="99">
        <f t="shared" si="49"/>
        <v>0.1454658623678356</v>
      </c>
      <c r="N126" s="93">
        <f t="shared" si="50"/>
        <v>0.10989155562336624</v>
      </c>
      <c r="P126" s="25">
        <f t="shared" si="78"/>
        <v>0.17027710618195968</v>
      </c>
      <c r="Q126" s="110">
        <f t="shared" si="79"/>
        <v>0.16243666110921792</v>
      </c>
      <c r="R126" s="25">
        <f t="shared" si="80"/>
        <v>0.14680714815127369</v>
      </c>
      <c r="S126" s="51"/>
      <c r="T126" s="25">
        <f t="shared" si="81"/>
        <v>0.11834133293751826</v>
      </c>
      <c r="U126" s="110">
        <f t="shared" si="82"/>
        <v>0.1107694735090535</v>
      </c>
      <c r="V126" s="25">
        <f t="shared" si="83"/>
        <v>0.10520047842270813</v>
      </c>
    </row>
    <row r="127" spans="1:22" ht="20.100000000000001" customHeight="1">
      <c r="A127" s="56" t="s">
        <v>61</v>
      </c>
      <c r="B127" s="57">
        <v>96421</v>
      </c>
      <c r="C127" s="81">
        <v>99173</v>
      </c>
      <c r="D127" s="58">
        <v>133027</v>
      </c>
      <c r="E127" s="77">
        <v>381383</v>
      </c>
      <c r="F127" s="81">
        <v>414707</v>
      </c>
      <c r="G127" s="58">
        <v>574215</v>
      </c>
      <c r="H127" s="85">
        <f t="shared" si="47"/>
        <v>3.9553935346034579</v>
      </c>
      <c r="I127" s="89">
        <f t="shared" si="59"/>
        <v>4.1816522642251419</v>
      </c>
      <c r="J127" s="127">
        <f t="shared" si="60"/>
        <v>4.3165297270478922</v>
      </c>
      <c r="L127" s="92">
        <f t="shared" si="48"/>
        <v>0.34136307261048876</v>
      </c>
      <c r="M127" s="99">
        <f t="shared" si="49"/>
        <v>0.38462818327156284</v>
      </c>
      <c r="N127" s="93">
        <f t="shared" si="50"/>
        <v>3.2254586058399329E-2</v>
      </c>
      <c r="P127" s="25">
        <f t="shared" si="78"/>
        <v>2.0524862243032113E-2</v>
      </c>
      <c r="Q127" s="110">
        <f t="shared" si="79"/>
        <v>2.1622160201472233E-2</v>
      </c>
      <c r="R127" s="25">
        <f t="shared" si="80"/>
        <v>2.5398435850272051E-2</v>
      </c>
      <c r="S127" s="51"/>
      <c r="T127" s="25">
        <f t="shared" si="81"/>
        <v>2.3105684136550137E-2</v>
      </c>
      <c r="U127" s="110">
        <f t="shared" si="82"/>
        <v>2.4993444379013793E-2</v>
      </c>
      <c r="V127" s="25">
        <f t="shared" si="83"/>
        <v>2.8692920219375681E-2</v>
      </c>
    </row>
    <row r="128" spans="1:22" ht="20.100000000000001" customHeight="1">
      <c r="A128" s="56" t="s">
        <v>62</v>
      </c>
      <c r="B128" s="57">
        <v>163673</v>
      </c>
      <c r="C128" s="81">
        <v>136580</v>
      </c>
      <c r="D128" s="58">
        <v>150088</v>
      </c>
      <c r="E128" s="77">
        <v>542745</v>
      </c>
      <c r="F128" s="81">
        <v>485413</v>
      </c>
      <c r="G128" s="58">
        <v>550804</v>
      </c>
      <c r="H128" s="85">
        <f t="shared" si="47"/>
        <v>3.3160325771507821</v>
      </c>
      <c r="I128" s="89">
        <f t="shared" si="59"/>
        <v>3.5540562307804948</v>
      </c>
      <c r="J128" s="127">
        <f t="shared" si="60"/>
        <v>3.6698736741111881</v>
      </c>
      <c r="L128" s="92">
        <f t="shared" si="48"/>
        <v>9.8901742568458045E-2</v>
      </c>
      <c r="M128" s="99">
        <f t="shared" si="49"/>
        <v>0.13471209052909583</v>
      </c>
      <c r="N128" s="93">
        <f t="shared" si="50"/>
        <v>3.2587397556526287E-2</v>
      </c>
      <c r="P128" s="25">
        <f t="shared" si="78"/>
        <v>3.4840602958938358E-2</v>
      </c>
      <c r="Q128" s="110">
        <f t="shared" si="79"/>
        <v>2.9777808882630128E-2</v>
      </c>
      <c r="R128" s="25">
        <f t="shared" si="80"/>
        <v>2.8655840091828214E-2</v>
      </c>
      <c r="S128" s="51"/>
      <c r="T128" s="25">
        <f t="shared" si="81"/>
        <v>3.2881629586772106E-2</v>
      </c>
      <c r="U128" s="110">
        <f t="shared" si="82"/>
        <v>2.9254733622413466E-2</v>
      </c>
      <c r="V128" s="25">
        <f t="shared" si="83"/>
        <v>2.7523097147432587E-2</v>
      </c>
    </row>
    <row r="129" spans="1:22" ht="20.100000000000001" customHeight="1">
      <c r="A129" s="56" t="s">
        <v>63</v>
      </c>
      <c r="B129" s="57">
        <v>165899</v>
      </c>
      <c r="C129" s="81">
        <v>154875</v>
      </c>
      <c r="D129" s="58">
        <v>181685</v>
      </c>
      <c r="E129" s="77">
        <v>464037</v>
      </c>
      <c r="F129" s="81">
        <v>470293</v>
      </c>
      <c r="G129" s="58">
        <v>551772</v>
      </c>
      <c r="H129" s="85">
        <f t="shared" si="47"/>
        <v>2.7971054677846161</v>
      </c>
      <c r="I129" s="89">
        <f t="shared" si="59"/>
        <v>3.0365972558514933</v>
      </c>
      <c r="J129" s="127">
        <f t="shared" si="60"/>
        <v>3.0369705809505461</v>
      </c>
      <c r="L129" s="92">
        <f t="shared" si="48"/>
        <v>0.17310734463276836</v>
      </c>
      <c r="M129" s="99">
        <f t="shared" si="49"/>
        <v>0.173251568702915</v>
      </c>
      <c r="N129" s="93">
        <f t="shared" si="50"/>
        <v>1.2294192070856684E-4</v>
      </c>
      <c r="P129" s="25">
        <f t="shared" si="78"/>
        <v>3.5314445206508796E-2</v>
      </c>
      <c r="Q129" s="110">
        <f t="shared" si="79"/>
        <v>3.3766570147147026E-2</v>
      </c>
      <c r="R129" s="25">
        <f t="shared" si="80"/>
        <v>3.4688558093144084E-2</v>
      </c>
      <c r="S129" s="51"/>
      <c r="T129" s="25">
        <f t="shared" si="81"/>
        <v>2.8113188971905713E-2</v>
      </c>
      <c r="U129" s="110">
        <f t="shared" si="82"/>
        <v>2.8343485731708251E-2</v>
      </c>
      <c r="V129" s="25">
        <f t="shared" si="83"/>
        <v>2.7571467090350056E-2</v>
      </c>
    </row>
    <row r="130" spans="1:22" ht="20.100000000000001" customHeight="1">
      <c r="A130" s="56" t="s">
        <v>64</v>
      </c>
      <c r="B130" s="57">
        <v>735256</v>
      </c>
      <c r="C130" s="81">
        <v>795561</v>
      </c>
      <c r="D130" s="58">
        <v>903752</v>
      </c>
      <c r="E130" s="77">
        <v>2044823</v>
      </c>
      <c r="F130" s="81">
        <v>2192927</v>
      </c>
      <c r="G130" s="58">
        <v>2680784</v>
      </c>
      <c r="H130" s="85">
        <f t="shared" si="47"/>
        <v>2.7811034524029727</v>
      </c>
      <c r="I130" s="89">
        <f t="shared" si="59"/>
        <v>2.7564536220352682</v>
      </c>
      <c r="J130" s="127">
        <f t="shared" si="60"/>
        <v>2.9662827855429366</v>
      </c>
      <c r="L130" s="92">
        <f t="shared" si="48"/>
        <v>0.13599334306231703</v>
      </c>
      <c r="M130" s="99">
        <f t="shared" si="49"/>
        <v>0.22246841778134885</v>
      </c>
      <c r="N130" s="93">
        <f t="shared" si="50"/>
        <v>7.6122871007253831E-2</v>
      </c>
      <c r="P130" s="25">
        <f t="shared" si="78"/>
        <v>0.15651183988304229</v>
      </c>
      <c r="Q130" s="110">
        <f t="shared" si="79"/>
        <v>0.17345192130966544</v>
      </c>
      <c r="R130" s="25">
        <f t="shared" si="80"/>
        <v>0.17255058895228087</v>
      </c>
      <c r="S130" s="51"/>
      <c r="T130" s="25">
        <f t="shared" si="81"/>
        <v>0.12388343044433775</v>
      </c>
      <c r="U130" s="110">
        <f t="shared" si="82"/>
        <v>0.13216270523945239</v>
      </c>
      <c r="V130" s="25">
        <f t="shared" si="83"/>
        <v>0.13395595976660105</v>
      </c>
    </row>
    <row r="131" spans="1:22" ht="20.100000000000001" customHeight="1">
      <c r="A131" s="56" t="s">
        <v>65</v>
      </c>
      <c r="B131" s="57">
        <v>1343174</v>
      </c>
      <c r="C131" s="81">
        <v>1268802</v>
      </c>
      <c r="D131" s="58">
        <v>1525438</v>
      </c>
      <c r="E131" s="77">
        <v>5194196</v>
      </c>
      <c r="F131" s="81">
        <v>5019971</v>
      </c>
      <c r="G131" s="58">
        <v>6097086</v>
      </c>
      <c r="H131" s="85">
        <f t="shared" si="47"/>
        <v>3.8671058254552277</v>
      </c>
      <c r="I131" s="89">
        <f t="shared" si="59"/>
        <v>3.9564652325579561</v>
      </c>
      <c r="J131" s="127">
        <f t="shared" si="60"/>
        <v>3.9969412063944914</v>
      </c>
      <c r="L131" s="92">
        <f t="shared" si="48"/>
        <v>0.20226638987012946</v>
      </c>
      <c r="M131" s="99">
        <f t="shared" si="49"/>
        <v>0.21456598056044546</v>
      </c>
      <c r="N131" s="93">
        <f t="shared" si="50"/>
        <v>1.0230337297913389E-2</v>
      </c>
      <c r="P131" s="25">
        <f t="shared" si="78"/>
        <v>0.28591760423997281</v>
      </c>
      <c r="Q131" s="110">
        <f t="shared" si="79"/>
        <v>0.27663013227338462</v>
      </c>
      <c r="R131" s="25">
        <f t="shared" si="80"/>
        <v>0.29124718430519592</v>
      </c>
      <c r="S131" s="51"/>
      <c r="T131" s="25">
        <f t="shared" si="81"/>
        <v>0.31468484992601187</v>
      </c>
      <c r="U131" s="110">
        <f t="shared" si="82"/>
        <v>0.30254219478514288</v>
      </c>
      <c r="V131" s="25">
        <f t="shared" si="83"/>
        <v>0.30466498118069429</v>
      </c>
    </row>
    <row r="132" spans="1:22" ht="20.100000000000001" customHeight="1" thickBot="1">
      <c r="A132" s="56" t="s">
        <v>66</v>
      </c>
      <c r="B132" s="57">
        <v>277</v>
      </c>
      <c r="C132" s="81">
        <v>360</v>
      </c>
      <c r="D132" s="58">
        <v>418</v>
      </c>
      <c r="E132" s="77">
        <v>2047</v>
      </c>
      <c r="F132" s="81">
        <v>2685</v>
      </c>
      <c r="G132" s="58">
        <v>3121</v>
      </c>
      <c r="H132" s="85">
        <f t="shared" si="47"/>
        <v>7.3898916967509027</v>
      </c>
      <c r="I132" s="89">
        <f t="shared" si="59"/>
        <v>7.458333333333333</v>
      </c>
      <c r="J132" s="127">
        <f t="shared" si="60"/>
        <v>7.4665071770334928</v>
      </c>
      <c r="L132" s="92">
        <f t="shared" si="48"/>
        <v>0.16111111111111112</v>
      </c>
      <c r="M132" s="99">
        <f t="shared" si="49"/>
        <v>0.16238361266294227</v>
      </c>
      <c r="N132" s="93">
        <f t="shared" si="50"/>
        <v>1.095934350859404E-3</v>
      </c>
      <c r="P132" s="25">
        <f t="shared" si="78"/>
        <v>5.8964197024713452E-5</v>
      </c>
      <c r="Q132" s="110">
        <f t="shared" si="79"/>
        <v>7.8488879760922869E-5</v>
      </c>
      <c r="R132" s="25">
        <f t="shared" si="80"/>
        <v>7.9807454016205115E-5</v>
      </c>
      <c r="S132" s="51"/>
      <c r="T132" s="25">
        <f t="shared" si="81"/>
        <v>1.2401532167799335E-4</v>
      </c>
      <c r="U132" s="110">
        <f t="shared" si="82"/>
        <v>1.6181882186134316E-4</v>
      </c>
      <c r="V132" s="25">
        <f t="shared" si="83"/>
        <v>1.5595309074940833E-4</v>
      </c>
    </row>
    <row r="133" spans="1:22" ht="20.100000000000001" customHeight="1" thickBot="1">
      <c r="A133" s="43" t="s">
        <v>9</v>
      </c>
      <c r="B133" s="44">
        <v>2283125</v>
      </c>
      <c r="C133" s="117">
        <v>2560890</v>
      </c>
      <c r="D133" s="45">
        <v>2817505</v>
      </c>
      <c r="E133" s="120">
        <v>8041882</v>
      </c>
      <c r="F133" s="117">
        <v>9340760</v>
      </c>
      <c r="G133" s="45">
        <v>10798983</v>
      </c>
      <c r="H133" s="84">
        <f t="shared" si="47"/>
        <v>3.522313495756912</v>
      </c>
      <c r="I133" s="88">
        <f t="shared" si="59"/>
        <v>3.6474663105404761</v>
      </c>
      <c r="J133" s="126">
        <f t="shared" si="60"/>
        <v>3.8328176879899059</v>
      </c>
      <c r="K133" s="47"/>
      <c r="L133" s="94">
        <f t="shared" si="48"/>
        <v>0.10020539734233021</v>
      </c>
      <c r="M133" s="107">
        <f t="shared" si="49"/>
        <v>0.15611395646606915</v>
      </c>
      <c r="N133" s="95">
        <f t="shared" si="50"/>
        <v>5.0816474140912532E-2</v>
      </c>
      <c r="O133" s="48"/>
      <c r="P133" s="53">
        <f>B133/B189</f>
        <v>2.7416081962368125E-2</v>
      </c>
      <c r="Q133" s="109">
        <f t="shared" ref="Q133:R133" si="84">C133/C189</f>
        <v>2.9455416237171534E-2</v>
      </c>
      <c r="R133" s="53">
        <f t="shared" si="84"/>
        <v>3.0759255978641684E-2</v>
      </c>
      <c r="S133" s="55"/>
      <c r="T133" s="53">
        <f>E133/E189</f>
        <v>2.5978968827781071E-2</v>
      </c>
      <c r="U133" s="109">
        <f t="shared" ref="U133:V133" si="85">F133/F189</f>
        <v>2.8379043944111431E-2</v>
      </c>
      <c r="V133" s="53">
        <f t="shared" si="85"/>
        <v>2.9575013615441341E-2</v>
      </c>
    </row>
    <row r="134" spans="1:22" ht="20.100000000000001" customHeight="1">
      <c r="A134" s="56" t="s">
        <v>54</v>
      </c>
      <c r="B134" s="57">
        <v>247880</v>
      </c>
      <c r="C134" s="81">
        <v>299671</v>
      </c>
      <c r="D134" s="58">
        <v>301164</v>
      </c>
      <c r="E134" s="77">
        <v>889226</v>
      </c>
      <c r="F134" s="81">
        <v>1094698</v>
      </c>
      <c r="G134" s="58">
        <v>1110067</v>
      </c>
      <c r="H134" s="85">
        <f t="shared" si="47"/>
        <v>3.5873245118605777</v>
      </c>
      <c r="I134" s="89">
        <f t="shared" si="59"/>
        <v>3.6529994560701571</v>
      </c>
      <c r="J134" s="127">
        <f t="shared" si="60"/>
        <v>3.6859219561434964</v>
      </c>
      <c r="L134" s="92">
        <f t="shared" si="48"/>
        <v>4.982130403008633E-3</v>
      </c>
      <c r="M134" s="99">
        <f t="shared" si="49"/>
        <v>1.4039488516467555E-2</v>
      </c>
      <c r="N134" s="93">
        <f t="shared" si="50"/>
        <v>9.0124568780409406E-3</v>
      </c>
      <c r="P134" s="25">
        <f>B134/$B$133</f>
        <v>0.10857049000821242</v>
      </c>
      <c r="Q134" s="110">
        <f>C134/$C$133</f>
        <v>0.11701830223086505</v>
      </c>
      <c r="R134" s="25">
        <f>D134/$D$133</f>
        <v>0.10689031607752249</v>
      </c>
      <c r="S134" s="51"/>
      <c r="T134" s="25">
        <f>E134/$E$133</f>
        <v>0.11057436555274001</v>
      </c>
      <c r="U134" s="110">
        <f>F134/$F$133</f>
        <v>0.11719581704272458</v>
      </c>
      <c r="V134" s="25">
        <f>G134/$G$133</f>
        <v>0.10279366121791284</v>
      </c>
    </row>
    <row r="135" spans="1:22" ht="20.100000000000001" customHeight="1">
      <c r="A135" s="56" t="s">
        <v>55</v>
      </c>
      <c r="B135" s="57">
        <v>2101</v>
      </c>
      <c r="C135" s="81">
        <v>2468</v>
      </c>
      <c r="D135" s="58">
        <v>2626</v>
      </c>
      <c r="E135" s="77">
        <v>10740</v>
      </c>
      <c r="F135" s="81">
        <v>14830</v>
      </c>
      <c r="G135" s="58">
        <v>19761</v>
      </c>
      <c r="H135" s="85">
        <f t="shared" si="47"/>
        <v>5.111851499286054</v>
      </c>
      <c r="I135" s="89">
        <f t="shared" si="59"/>
        <v>6.0089141004862237</v>
      </c>
      <c r="J135" s="127">
        <f t="shared" si="60"/>
        <v>7.5251332825590254</v>
      </c>
      <c r="L135" s="92">
        <f t="shared" si="48"/>
        <v>6.40194489465154E-2</v>
      </c>
      <c r="M135" s="99">
        <f t="shared" si="49"/>
        <v>0.33250168577208361</v>
      </c>
      <c r="N135" s="93">
        <f t="shared" si="50"/>
        <v>0.25232831701656605</v>
      </c>
      <c r="P135" s="25">
        <f t="shared" ref="P135:P146" si="86">B135/$B$133</f>
        <v>9.2022994798795512E-4</v>
      </c>
      <c r="Q135" s="110">
        <f t="shared" ref="Q135:Q146" si="87">C135/$C$133</f>
        <v>9.6372745412727609E-4</v>
      </c>
      <c r="R135" s="25">
        <f t="shared" ref="R135:R146" si="88">D135/$D$133</f>
        <v>9.3203028920977953E-4</v>
      </c>
      <c r="S135" s="51"/>
      <c r="T135" s="25">
        <f t="shared" ref="T135:T146" si="89">E135/$E$133</f>
        <v>1.3355082802756868E-3</v>
      </c>
      <c r="U135" s="110">
        <f t="shared" ref="U135:U146" si="90">F135/$F$133</f>
        <v>1.5876652435133757E-3</v>
      </c>
      <c r="V135" s="25">
        <f t="shared" ref="V135:V146" si="91">G135/$G$133</f>
        <v>1.8298945372911505E-3</v>
      </c>
    </row>
    <row r="136" spans="1:22" ht="20.100000000000001" customHeight="1">
      <c r="A136" s="56" t="s">
        <v>56</v>
      </c>
      <c r="B136" s="57">
        <v>128750</v>
      </c>
      <c r="C136" s="81">
        <v>171117</v>
      </c>
      <c r="D136" s="58">
        <v>210817</v>
      </c>
      <c r="E136" s="77">
        <v>780197</v>
      </c>
      <c r="F136" s="81">
        <v>1068269</v>
      </c>
      <c r="G136" s="58">
        <v>1359337</v>
      </c>
      <c r="H136" s="85">
        <f t="shared" ref="H136:H199" si="92">E136/B136</f>
        <v>6.0597825242718448</v>
      </c>
      <c r="I136" s="89">
        <f t="shared" si="59"/>
        <v>6.2429156658894209</v>
      </c>
      <c r="J136" s="127">
        <f t="shared" si="60"/>
        <v>6.4479477461495041</v>
      </c>
      <c r="L136" s="92">
        <f t="shared" ref="L136:L199" si="93">(D136-C136)/C136</f>
        <v>0.23200500242524122</v>
      </c>
      <c r="M136" s="99">
        <f t="shared" ref="M136:M199" si="94">(G136-F136)/F136</f>
        <v>0.27246695354821676</v>
      </c>
      <c r="N136" s="93">
        <f t="shared" ref="N136:N199" si="95">(J136-I136)/I136</f>
        <v>3.2842359441175063E-2</v>
      </c>
      <c r="P136" s="25">
        <f t="shared" si="86"/>
        <v>5.6392006569942511E-2</v>
      </c>
      <c r="Q136" s="110">
        <f t="shared" si="87"/>
        <v>6.6819347961060413E-2</v>
      </c>
      <c r="R136" s="25">
        <f t="shared" si="88"/>
        <v>7.4824002086952821E-2</v>
      </c>
      <c r="S136" s="51"/>
      <c r="T136" s="25">
        <f t="shared" si="89"/>
        <v>9.7016718225907822E-2</v>
      </c>
      <c r="U136" s="110">
        <f t="shared" si="90"/>
        <v>0.11436638988690427</v>
      </c>
      <c r="V136" s="25">
        <f t="shared" si="91"/>
        <v>0.12587639039713278</v>
      </c>
    </row>
    <row r="137" spans="1:22" ht="20.100000000000001" customHeight="1">
      <c r="A137" s="56" t="s">
        <v>57</v>
      </c>
      <c r="B137" s="57">
        <v>18</v>
      </c>
      <c r="C137" s="81">
        <v>11</v>
      </c>
      <c r="D137" s="58">
        <v>34</v>
      </c>
      <c r="E137" s="77">
        <v>44</v>
      </c>
      <c r="F137" s="81">
        <v>69</v>
      </c>
      <c r="G137" s="58">
        <v>221</v>
      </c>
      <c r="H137" s="85">
        <f t="shared" si="92"/>
        <v>2.4444444444444446</v>
      </c>
      <c r="I137" s="89">
        <f t="shared" si="59"/>
        <v>6.2727272727272725</v>
      </c>
      <c r="J137" s="127">
        <f t="shared" si="60"/>
        <v>6.5</v>
      </c>
      <c r="L137" s="92">
        <f t="shared" si="93"/>
        <v>2.0909090909090908</v>
      </c>
      <c r="M137" s="99">
        <f t="shared" si="94"/>
        <v>2.2028985507246377</v>
      </c>
      <c r="N137" s="93">
        <f t="shared" si="95"/>
        <v>3.6231884057971057E-2</v>
      </c>
      <c r="P137" s="25">
        <f t="shared" si="86"/>
        <v>7.883931015603613E-6</v>
      </c>
      <c r="Q137" s="110">
        <f t="shared" si="87"/>
        <v>4.2953816837115222E-6</v>
      </c>
      <c r="R137" s="25">
        <f t="shared" si="88"/>
        <v>1.2067414254810551E-5</v>
      </c>
      <c r="S137" s="51"/>
      <c r="T137" s="25">
        <f t="shared" si="89"/>
        <v>5.4713560830661277E-6</v>
      </c>
      <c r="U137" s="110">
        <f t="shared" si="90"/>
        <v>7.3869792179651331E-6</v>
      </c>
      <c r="V137" s="25">
        <f t="shared" si="91"/>
        <v>2.0464890073444879E-5</v>
      </c>
    </row>
    <row r="138" spans="1:22" ht="20.100000000000001" customHeight="1">
      <c r="A138" s="56" t="s">
        <v>58</v>
      </c>
      <c r="B138" s="57">
        <v>7</v>
      </c>
      <c r="C138" s="81">
        <v>2</v>
      </c>
      <c r="D138" s="58">
        <v>29</v>
      </c>
      <c r="E138" s="77">
        <v>20</v>
      </c>
      <c r="F138" s="81">
        <v>12</v>
      </c>
      <c r="G138" s="58">
        <v>105</v>
      </c>
      <c r="H138" s="85">
        <f t="shared" si="92"/>
        <v>2.8571428571428572</v>
      </c>
      <c r="I138" s="89">
        <f t="shared" si="59"/>
        <v>6</v>
      </c>
      <c r="J138" s="127">
        <f t="shared" si="60"/>
        <v>3.6206896551724137</v>
      </c>
      <c r="L138" s="92">
        <f t="shared" si="93"/>
        <v>13.5</v>
      </c>
      <c r="M138" s="99">
        <f t="shared" si="94"/>
        <v>7.75</v>
      </c>
      <c r="N138" s="93">
        <f t="shared" si="95"/>
        <v>-0.39655172413793105</v>
      </c>
      <c r="P138" s="25">
        <f t="shared" si="86"/>
        <v>3.0659731727347384E-6</v>
      </c>
      <c r="Q138" s="110">
        <f t="shared" si="87"/>
        <v>7.8097848794754951E-7</v>
      </c>
      <c r="R138" s="25">
        <f t="shared" si="88"/>
        <v>1.0292794511456057E-5</v>
      </c>
      <c r="S138" s="51"/>
      <c r="T138" s="25">
        <f t="shared" si="89"/>
        <v>2.4869800377573309E-6</v>
      </c>
      <c r="U138" s="110">
        <f t="shared" si="90"/>
        <v>1.2846920379069798E-6</v>
      </c>
      <c r="V138" s="25">
        <f t="shared" si="91"/>
        <v>9.7231378177000554E-6</v>
      </c>
    </row>
    <row r="139" spans="1:22" ht="20.100000000000001" customHeight="1">
      <c r="A139" s="56" t="s">
        <v>59</v>
      </c>
      <c r="B139" s="57">
        <v>8723</v>
      </c>
      <c r="C139" s="81">
        <v>7629</v>
      </c>
      <c r="D139" s="58">
        <v>6667</v>
      </c>
      <c r="E139" s="77">
        <v>29057</v>
      </c>
      <c r="F139" s="81">
        <v>28783</v>
      </c>
      <c r="G139" s="58">
        <v>29744</v>
      </c>
      <c r="H139" s="85">
        <f t="shared" si="92"/>
        <v>3.3310787573082656</v>
      </c>
      <c r="I139" s="89">
        <f t="shared" si="59"/>
        <v>3.7728404771267532</v>
      </c>
      <c r="J139" s="127">
        <f t="shared" si="60"/>
        <v>4.4613769311534419</v>
      </c>
      <c r="L139" s="92">
        <f t="shared" si="93"/>
        <v>-0.12609778476864594</v>
      </c>
      <c r="M139" s="99">
        <f t="shared" si="94"/>
        <v>3.3387763610464513E-2</v>
      </c>
      <c r="N139" s="93">
        <f t="shared" si="95"/>
        <v>0.18249816237951597</v>
      </c>
      <c r="P139" s="25">
        <f t="shared" si="86"/>
        <v>3.8206405693950178E-3</v>
      </c>
      <c r="Q139" s="110">
        <f t="shared" si="87"/>
        <v>2.9790424422759276E-3</v>
      </c>
      <c r="R139" s="25">
        <f t="shared" si="88"/>
        <v>2.3662779657888807E-3</v>
      </c>
      <c r="S139" s="51"/>
      <c r="T139" s="25">
        <f t="shared" si="89"/>
        <v>3.613208947855738E-3</v>
      </c>
      <c r="U139" s="110">
        <f t="shared" si="90"/>
        <v>3.0814409105897164E-3</v>
      </c>
      <c r="V139" s="25">
        <f t="shared" si="91"/>
        <v>2.754333440473052E-3</v>
      </c>
    </row>
    <row r="140" spans="1:22" ht="20.100000000000001" customHeight="1">
      <c r="A140" s="56" t="s">
        <v>60</v>
      </c>
      <c r="B140" s="57">
        <v>68501</v>
      </c>
      <c r="C140" s="81">
        <v>76095</v>
      </c>
      <c r="D140" s="58">
        <v>84855</v>
      </c>
      <c r="E140" s="77">
        <v>274717</v>
      </c>
      <c r="F140" s="81">
        <v>308386</v>
      </c>
      <c r="G140" s="58">
        <v>357763</v>
      </c>
      <c r="H140" s="85">
        <f t="shared" si="92"/>
        <v>4.010408607173618</v>
      </c>
      <c r="I140" s="89">
        <f t="shared" si="59"/>
        <v>4.0526447204152705</v>
      </c>
      <c r="J140" s="127">
        <f t="shared" si="60"/>
        <v>4.2161687584703316</v>
      </c>
      <c r="L140" s="92">
        <f t="shared" si="93"/>
        <v>0.11511925882121032</v>
      </c>
      <c r="M140" s="99">
        <f t="shared" si="94"/>
        <v>0.16011427237293521</v>
      </c>
      <c r="N140" s="93">
        <f t="shared" si="95"/>
        <v>4.0349956469489127E-2</v>
      </c>
      <c r="P140" s="25">
        <f t="shared" si="86"/>
        <v>3.0003175472214618E-2</v>
      </c>
      <c r="Q140" s="110">
        <f t="shared" si="87"/>
        <v>2.9714279020184389E-2</v>
      </c>
      <c r="R140" s="25">
        <f t="shared" si="88"/>
        <v>3.0117071664469097E-2</v>
      </c>
      <c r="S140" s="51"/>
      <c r="T140" s="25">
        <f t="shared" si="89"/>
        <v>3.4160784751629036E-2</v>
      </c>
      <c r="U140" s="110">
        <f t="shared" si="90"/>
        <v>3.3015086566831824E-2</v>
      </c>
      <c r="V140" s="25">
        <f t="shared" si="91"/>
        <v>3.3129323381655473E-2</v>
      </c>
    </row>
    <row r="141" spans="1:22" ht="20.100000000000001" customHeight="1">
      <c r="A141" s="56" t="s">
        <v>61</v>
      </c>
      <c r="B141" s="57">
        <v>4331</v>
      </c>
      <c r="C141" s="81">
        <v>6918</v>
      </c>
      <c r="D141" s="58">
        <v>15384</v>
      </c>
      <c r="E141" s="77">
        <v>15144</v>
      </c>
      <c r="F141" s="81">
        <v>25278</v>
      </c>
      <c r="G141" s="58">
        <v>45669</v>
      </c>
      <c r="H141" s="85">
        <f t="shared" si="92"/>
        <v>3.4966520434079889</v>
      </c>
      <c r="I141" s="89">
        <f t="shared" si="59"/>
        <v>3.6539462272333045</v>
      </c>
      <c r="J141" s="127">
        <f t="shared" si="60"/>
        <v>2.9686037441497661</v>
      </c>
      <c r="L141" s="92">
        <f t="shared" si="93"/>
        <v>1.2237640936686904</v>
      </c>
      <c r="M141" s="99">
        <f t="shared" si="94"/>
        <v>0.80666983147400906</v>
      </c>
      <c r="N141" s="93">
        <f t="shared" si="95"/>
        <v>-0.18756227937225725</v>
      </c>
      <c r="P141" s="25">
        <f t="shared" si="86"/>
        <v>1.8969614015877361E-3</v>
      </c>
      <c r="Q141" s="110">
        <f t="shared" si="87"/>
        <v>2.7014045898105738E-3</v>
      </c>
      <c r="R141" s="25">
        <f t="shared" si="88"/>
        <v>5.4601500263531033E-3</v>
      </c>
      <c r="S141" s="51"/>
      <c r="T141" s="25">
        <f t="shared" si="89"/>
        <v>1.8831412845898509E-3</v>
      </c>
      <c r="U141" s="110">
        <f t="shared" si="90"/>
        <v>2.706203777851053E-3</v>
      </c>
      <c r="V141" s="25">
        <f t="shared" si="91"/>
        <v>4.2290093428242271E-3</v>
      </c>
    </row>
    <row r="142" spans="1:22" ht="20.100000000000001" customHeight="1">
      <c r="A142" s="56" t="s">
        <v>62</v>
      </c>
      <c r="B142" s="57">
        <v>150470</v>
      </c>
      <c r="C142" s="81">
        <v>150516</v>
      </c>
      <c r="D142" s="58">
        <v>159886</v>
      </c>
      <c r="E142" s="77">
        <v>473343</v>
      </c>
      <c r="F142" s="81">
        <v>486002</v>
      </c>
      <c r="G142" s="58">
        <v>544667</v>
      </c>
      <c r="H142" s="85">
        <f t="shared" si="92"/>
        <v>3.1457632750714426</v>
      </c>
      <c r="I142" s="89">
        <f t="shared" si="59"/>
        <v>3.2289058970474898</v>
      </c>
      <c r="J142" s="127">
        <f t="shared" si="60"/>
        <v>3.4065959496141001</v>
      </c>
      <c r="L142" s="92">
        <f t="shared" si="93"/>
        <v>6.2252518004730396E-2</v>
      </c>
      <c r="M142" s="99">
        <f t="shared" si="94"/>
        <v>0.12070937979679096</v>
      </c>
      <c r="N142" s="93">
        <f t="shared" si="95"/>
        <v>5.5031040925996019E-2</v>
      </c>
      <c r="P142" s="25">
        <f t="shared" si="86"/>
        <v>6.5905283328770867E-2</v>
      </c>
      <c r="Q142" s="110">
        <f t="shared" si="87"/>
        <v>5.8774879045956678E-2</v>
      </c>
      <c r="R142" s="25">
        <f t="shared" si="88"/>
        <v>5.6747370457195287E-2</v>
      </c>
      <c r="S142" s="51"/>
      <c r="T142" s="25">
        <f t="shared" si="89"/>
        <v>5.8859729600608417E-2</v>
      </c>
      <c r="U142" s="110">
        <f t="shared" si="90"/>
        <v>5.203024165057233E-2</v>
      </c>
      <c r="V142" s="25">
        <f t="shared" si="91"/>
        <v>5.043687910241177E-2</v>
      </c>
    </row>
    <row r="143" spans="1:22" ht="20.100000000000001" customHeight="1">
      <c r="A143" s="56" t="s">
        <v>63</v>
      </c>
      <c r="B143" s="57">
        <v>301626</v>
      </c>
      <c r="C143" s="81">
        <v>337519</v>
      </c>
      <c r="D143" s="58">
        <v>342985</v>
      </c>
      <c r="E143" s="77">
        <v>778526</v>
      </c>
      <c r="F143" s="81">
        <v>890232</v>
      </c>
      <c r="G143" s="58">
        <v>969355</v>
      </c>
      <c r="H143" s="85">
        <f t="shared" si="92"/>
        <v>2.5810971202747774</v>
      </c>
      <c r="I143" s="89">
        <f t="shared" si="59"/>
        <v>2.6375759586867704</v>
      </c>
      <c r="J143" s="127">
        <f t="shared" si="60"/>
        <v>2.8262314678484484</v>
      </c>
      <c r="L143" s="92">
        <f t="shared" si="93"/>
        <v>1.6194643857086563E-2</v>
      </c>
      <c r="M143" s="99">
        <f t="shared" si="94"/>
        <v>8.8879078712066073E-2</v>
      </c>
      <c r="N143" s="93">
        <f t="shared" si="95"/>
        <v>7.1526095216460847E-2</v>
      </c>
      <c r="P143" s="25">
        <f t="shared" si="86"/>
        <v>0.13211103202846974</v>
      </c>
      <c r="Q143" s="110">
        <f t="shared" si="87"/>
        <v>0.13179753913678446</v>
      </c>
      <c r="R143" s="25">
        <f t="shared" si="88"/>
        <v>0.12173359053488814</v>
      </c>
      <c r="S143" s="51"/>
      <c r="T143" s="25">
        <f t="shared" si="89"/>
        <v>9.6808931043753196E-2</v>
      </c>
      <c r="U143" s="110">
        <f t="shared" si="90"/>
        <v>9.5306163524167195E-2</v>
      </c>
      <c r="V143" s="25">
        <f t="shared" si="91"/>
        <v>8.9763545326444164E-2</v>
      </c>
    </row>
    <row r="144" spans="1:22" ht="20.100000000000001" customHeight="1">
      <c r="A144" s="56" t="s">
        <v>64</v>
      </c>
      <c r="B144" s="57">
        <v>532064</v>
      </c>
      <c r="C144" s="81">
        <v>600142</v>
      </c>
      <c r="D144" s="58">
        <v>668564</v>
      </c>
      <c r="E144" s="77">
        <v>1444348</v>
      </c>
      <c r="F144" s="81">
        <v>1676638</v>
      </c>
      <c r="G144" s="58">
        <v>1979516</v>
      </c>
      <c r="H144" s="85">
        <f t="shared" si="92"/>
        <v>2.7146132796054609</v>
      </c>
      <c r="I144" s="89">
        <f t="shared" si="59"/>
        <v>2.7937354826024507</v>
      </c>
      <c r="J144" s="127">
        <f t="shared" si="60"/>
        <v>2.9608474282192878</v>
      </c>
      <c r="L144" s="92">
        <f t="shared" si="93"/>
        <v>0.11400968437469799</v>
      </c>
      <c r="M144" s="99">
        <f t="shared" si="94"/>
        <v>0.18064603092617487</v>
      </c>
      <c r="N144" s="93">
        <f t="shared" si="95"/>
        <v>5.9816667203284088E-2</v>
      </c>
      <c r="P144" s="25">
        <f t="shared" si="86"/>
        <v>0.23304199288256228</v>
      </c>
      <c r="Q144" s="110">
        <f t="shared" si="87"/>
        <v>0.23434899585690913</v>
      </c>
      <c r="R144" s="25">
        <f t="shared" si="88"/>
        <v>0.23728937481921061</v>
      </c>
      <c r="S144" s="51"/>
      <c r="T144" s="25">
        <f t="shared" si="89"/>
        <v>0.17960323217873628</v>
      </c>
      <c r="U144" s="110">
        <f t="shared" si="90"/>
        <v>0.17949695742102356</v>
      </c>
      <c r="V144" s="25">
        <f t="shared" si="91"/>
        <v>0.18330577981278423</v>
      </c>
    </row>
    <row r="145" spans="1:22" ht="20.100000000000001" customHeight="1">
      <c r="A145" s="56" t="s">
        <v>65</v>
      </c>
      <c r="B145" s="57">
        <v>838467</v>
      </c>
      <c r="C145" s="81">
        <v>908431</v>
      </c>
      <c r="D145" s="58">
        <v>1024112</v>
      </c>
      <c r="E145" s="77">
        <v>3345087</v>
      </c>
      <c r="F145" s="81">
        <v>3744948</v>
      </c>
      <c r="G145" s="58">
        <v>4380114</v>
      </c>
      <c r="H145" s="85">
        <f t="shared" si="92"/>
        <v>3.989527315922988</v>
      </c>
      <c r="I145" s="89">
        <f t="shared" si="59"/>
        <v>4.1224352757666791</v>
      </c>
      <c r="J145" s="127">
        <f t="shared" si="60"/>
        <v>4.2769872826409614</v>
      </c>
      <c r="L145" s="92">
        <f t="shared" si="93"/>
        <v>0.12734153722186936</v>
      </c>
      <c r="M145" s="99">
        <f t="shared" si="94"/>
        <v>0.16960609332893273</v>
      </c>
      <c r="N145" s="93">
        <f t="shared" si="95"/>
        <v>3.7490462926804621E-2</v>
      </c>
      <c r="P145" s="25">
        <f t="shared" si="86"/>
        <v>0.36724533260333975</v>
      </c>
      <c r="Q145" s="110">
        <f t="shared" si="87"/>
        <v>0.35473253439234015</v>
      </c>
      <c r="R145" s="25">
        <f t="shared" si="88"/>
        <v>0.36348187492125122</v>
      </c>
      <c r="S145" s="51"/>
      <c r="T145" s="25">
        <f t="shared" si="89"/>
        <v>0.41595822967807783</v>
      </c>
      <c r="U145" s="110">
        <f t="shared" si="90"/>
        <v>0.40092540649797231</v>
      </c>
      <c r="V145" s="25">
        <f t="shared" si="91"/>
        <v>0.40560430551654725</v>
      </c>
    </row>
    <row r="146" spans="1:22" ht="20.100000000000001" customHeight="1" thickBot="1">
      <c r="A146" s="56" t="s">
        <v>66</v>
      </c>
      <c r="B146" s="57">
        <v>187</v>
      </c>
      <c r="C146" s="81">
        <v>371</v>
      </c>
      <c r="D146" s="58">
        <v>382</v>
      </c>
      <c r="E146" s="77">
        <v>1433</v>
      </c>
      <c r="F146" s="81">
        <v>2615</v>
      </c>
      <c r="G146" s="58">
        <v>2664</v>
      </c>
      <c r="H146" s="85">
        <f t="shared" si="92"/>
        <v>7.6631016042780749</v>
      </c>
      <c r="I146" s="89">
        <f t="shared" si="59"/>
        <v>7.0485175202156336</v>
      </c>
      <c r="J146" s="127">
        <f t="shared" si="60"/>
        <v>6.9738219895287958</v>
      </c>
      <c r="L146" s="92">
        <f t="shared" si="93"/>
        <v>2.9649595687331536E-2</v>
      </c>
      <c r="M146" s="99">
        <f t="shared" si="94"/>
        <v>1.8738049713193115E-2</v>
      </c>
      <c r="N146" s="93">
        <f t="shared" si="95"/>
        <v>-1.0597339152893617E-2</v>
      </c>
      <c r="P146" s="25">
        <f t="shared" si="86"/>
        <v>8.1905283328770868E-5</v>
      </c>
      <c r="Q146" s="110">
        <f t="shared" si="87"/>
        <v>1.4487150951427043E-4</v>
      </c>
      <c r="R146" s="25">
        <f t="shared" si="88"/>
        <v>1.3558094839228324E-4</v>
      </c>
      <c r="S146" s="51"/>
      <c r="T146" s="25">
        <f t="shared" si="89"/>
        <v>1.7819211970531275E-4</v>
      </c>
      <c r="U146" s="110">
        <f t="shared" si="90"/>
        <v>2.7995580659389598E-4</v>
      </c>
      <c r="V146" s="25">
        <f t="shared" si="91"/>
        <v>2.4668989663193284E-4</v>
      </c>
    </row>
    <row r="147" spans="1:22" s="3" customFormat="1" ht="20.100000000000001" customHeight="1" thickBot="1">
      <c r="A147" s="43" t="s">
        <v>10</v>
      </c>
      <c r="B147" s="44">
        <v>2885145</v>
      </c>
      <c r="C147" s="117">
        <v>3091710</v>
      </c>
      <c r="D147" s="45">
        <v>3314667</v>
      </c>
      <c r="E147" s="120">
        <v>10454464</v>
      </c>
      <c r="F147" s="117">
        <v>11578340</v>
      </c>
      <c r="G147" s="45">
        <v>12995133</v>
      </c>
      <c r="H147" s="84">
        <f t="shared" si="92"/>
        <v>3.6235489030880599</v>
      </c>
      <c r="I147" s="88">
        <f t="shared" si="59"/>
        <v>3.7449631433737318</v>
      </c>
      <c r="J147" s="126">
        <f t="shared" si="60"/>
        <v>3.9204942758955879</v>
      </c>
      <c r="K147" s="47"/>
      <c r="L147" s="94">
        <f t="shared" si="93"/>
        <v>7.2114460929388585E-2</v>
      </c>
      <c r="M147" s="107">
        <f t="shared" si="94"/>
        <v>0.12236581409770313</v>
      </c>
      <c r="N147" s="95">
        <f t="shared" si="95"/>
        <v>4.6871257687125058E-2</v>
      </c>
      <c r="O147" s="48"/>
      <c r="P147" s="53">
        <f>B147/B189</f>
        <v>3.4645221699782791E-2</v>
      </c>
      <c r="Q147" s="109">
        <f t="shared" ref="Q147:R147" si="96">C147/C189</f>
        <v>3.5560920201424352E-2</v>
      </c>
      <c r="R147" s="53">
        <f t="shared" si="96"/>
        <v>3.6186871269778154E-2</v>
      </c>
      <c r="S147" s="55"/>
      <c r="T147" s="53">
        <f>E147/E189</f>
        <v>3.3772715686099276E-2</v>
      </c>
      <c r="U147" s="109">
        <f t="shared" ref="U147:V147" si="97">F147/F189</f>
        <v>3.517724678290237E-2</v>
      </c>
      <c r="V147" s="53">
        <f t="shared" si="97"/>
        <v>3.5589576852697244E-2</v>
      </c>
    </row>
    <row r="148" spans="1:22" ht="20.100000000000001" customHeight="1">
      <c r="A148" s="56" t="s">
        <v>54</v>
      </c>
      <c r="B148" s="57">
        <v>206639</v>
      </c>
      <c r="C148" s="81">
        <v>246340</v>
      </c>
      <c r="D148" s="58">
        <v>252390</v>
      </c>
      <c r="E148" s="77">
        <v>799557</v>
      </c>
      <c r="F148" s="81">
        <v>953093</v>
      </c>
      <c r="G148" s="58">
        <v>971768</v>
      </c>
      <c r="H148" s="85">
        <f t="shared" si="92"/>
        <v>3.869342186131369</v>
      </c>
      <c r="I148" s="89">
        <f t="shared" si="59"/>
        <v>3.8690143703823985</v>
      </c>
      <c r="J148" s="127">
        <f t="shared" si="60"/>
        <v>3.8502634811204883</v>
      </c>
      <c r="L148" s="92">
        <f t="shared" si="93"/>
        <v>2.4559551838921816E-2</v>
      </c>
      <c r="M148" s="99">
        <f t="shared" si="94"/>
        <v>1.959410047078302E-2</v>
      </c>
      <c r="N148" s="93">
        <f t="shared" si="95"/>
        <v>-4.846425333916991E-3</v>
      </c>
      <c r="P148" s="25">
        <f>B148/$B$147</f>
        <v>7.1621703588554478E-2</v>
      </c>
      <c r="Q148" s="110">
        <f>C148/$C$147</f>
        <v>7.9677589424622622E-2</v>
      </c>
      <c r="R148" s="25">
        <f>D148/$D$147</f>
        <v>7.6143395399899894E-2</v>
      </c>
      <c r="S148" s="51"/>
      <c r="T148" s="25">
        <f>E148/$E$147</f>
        <v>7.6479961096044713E-2</v>
      </c>
      <c r="U148" s="110">
        <f>F148/$F$147</f>
        <v>8.2316895168046536E-2</v>
      </c>
      <c r="V148" s="25">
        <f>G148/$G$147</f>
        <v>7.4779380865128503E-2</v>
      </c>
    </row>
    <row r="149" spans="1:22" ht="20.100000000000001" customHeight="1">
      <c r="A149" s="56" t="s">
        <v>55</v>
      </c>
      <c r="B149" s="57">
        <v>710</v>
      </c>
      <c r="C149" s="81">
        <v>711</v>
      </c>
      <c r="D149" s="58">
        <v>830</v>
      </c>
      <c r="E149" s="77">
        <v>4306</v>
      </c>
      <c r="F149" s="81">
        <v>4787</v>
      </c>
      <c r="G149" s="58">
        <v>7225</v>
      </c>
      <c r="H149" s="85">
        <f t="shared" si="92"/>
        <v>6.0647887323943666</v>
      </c>
      <c r="I149" s="89">
        <f t="shared" si="59"/>
        <v>6.7327707454289731</v>
      </c>
      <c r="J149" s="127">
        <f t="shared" si="60"/>
        <v>8.7048192771084345</v>
      </c>
      <c r="L149" s="92">
        <f t="shared" si="93"/>
        <v>0.16736990154711673</v>
      </c>
      <c r="M149" s="99">
        <f t="shared" si="94"/>
        <v>0.50929601002715685</v>
      </c>
      <c r="N149" s="93">
        <f t="shared" si="95"/>
        <v>0.29290296762567308</v>
      </c>
      <c r="P149" s="25">
        <f t="shared" ref="P149:P160" si="98">B149/$B$147</f>
        <v>2.4608815154870901E-4</v>
      </c>
      <c r="Q149" s="110">
        <f t="shared" ref="Q149:Q160" si="99">C149/$C$147</f>
        <v>2.2996982252539857E-4</v>
      </c>
      <c r="R149" s="25">
        <f t="shared" ref="R149:R160" si="100">D149/$D$147</f>
        <v>2.504022274334043E-4</v>
      </c>
      <c r="S149" s="51"/>
      <c r="T149" s="25">
        <f t="shared" ref="T149:T160" si="101">E149/$E$147</f>
        <v>4.1188146996345293E-4</v>
      </c>
      <c r="U149" s="110">
        <f t="shared" ref="U149:U160" si="102">F149/$F$147</f>
        <v>4.1344441431155073E-4</v>
      </c>
      <c r="V149" s="25">
        <f t="shared" ref="V149:V160" si="103">G149/$G$147</f>
        <v>5.5597738014685955E-4</v>
      </c>
    </row>
    <row r="150" spans="1:22" ht="20.100000000000001" customHeight="1">
      <c r="A150" s="56" t="s">
        <v>56</v>
      </c>
      <c r="B150" s="57">
        <v>75179</v>
      </c>
      <c r="C150" s="81">
        <v>95139</v>
      </c>
      <c r="D150" s="58">
        <v>111540</v>
      </c>
      <c r="E150" s="77">
        <v>482010</v>
      </c>
      <c r="F150" s="81">
        <v>615125</v>
      </c>
      <c r="G150" s="58">
        <v>743817</v>
      </c>
      <c r="H150" s="85">
        <f t="shared" si="92"/>
        <v>6.4114978916984793</v>
      </c>
      <c r="I150" s="89">
        <f t="shared" si="59"/>
        <v>6.4655398942599778</v>
      </c>
      <c r="J150" s="127">
        <f t="shared" si="60"/>
        <v>6.6686121570736958</v>
      </c>
      <c r="L150" s="92">
        <f t="shared" si="93"/>
        <v>0.17238987166146374</v>
      </c>
      <c r="M150" s="99">
        <f t="shared" si="94"/>
        <v>0.20921276163381428</v>
      </c>
      <c r="N150" s="93">
        <f t="shared" si="95"/>
        <v>3.1408399937954593E-2</v>
      </c>
      <c r="P150" s="25">
        <f t="shared" si="98"/>
        <v>2.6057269218704777E-2</v>
      </c>
      <c r="Q150" s="110">
        <f t="shared" si="99"/>
        <v>3.0772291062227699E-2</v>
      </c>
      <c r="R150" s="25">
        <f t="shared" si="100"/>
        <v>3.365043909388183E-2</v>
      </c>
      <c r="S150" s="51"/>
      <c r="T150" s="25">
        <f t="shared" si="101"/>
        <v>4.610566357108313E-2</v>
      </c>
      <c r="U150" s="110">
        <f t="shared" si="102"/>
        <v>5.3127218582283815E-2</v>
      </c>
      <c r="V150" s="25">
        <f t="shared" si="103"/>
        <v>5.7238121379750401E-2</v>
      </c>
    </row>
    <row r="151" spans="1:22" ht="20.100000000000001" customHeight="1">
      <c r="A151" s="56" t="s">
        <v>57</v>
      </c>
      <c r="B151" s="57">
        <v>9</v>
      </c>
      <c r="C151" s="81">
        <v>2</v>
      </c>
      <c r="D151" s="58">
        <v>4</v>
      </c>
      <c r="E151" s="77">
        <v>125</v>
      </c>
      <c r="F151" s="81">
        <v>8</v>
      </c>
      <c r="G151" s="58">
        <v>18</v>
      </c>
      <c r="H151" s="85">
        <f t="shared" si="92"/>
        <v>13.888888888888889</v>
      </c>
      <c r="I151" s="89">
        <f t="shared" ref="I151:I202" si="104">F151/C151</f>
        <v>4</v>
      </c>
      <c r="J151" s="127">
        <f t="shared" ref="J151:J202" si="105">G151/D151</f>
        <v>4.5</v>
      </c>
      <c r="L151" s="92">
        <f t="shared" si="93"/>
        <v>1</v>
      </c>
      <c r="M151" s="99">
        <f t="shared" si="94"/>
        <v>1.25</v>
      </c>
      <c r="N151" s="93">
        <f t="shared" si="95"/>
        <v>0.125</v>
      </c>
      <c r="P151" s="25">
        <f t="shared" si="98"/>
        <v>3.1194272731526492E-6</v>
      </c>
      <c r="Q151" s="110">
        <f t="shared" si="99"/>
        <v>6.4689120260309017E-7</v>
      </c>
      <c r="R151" s="25">
        <f t="shared" si="100"/>
        <v>1.2067577225706232E-6</v>
      </c>
      <c r="S151" s="51"/>
      <c r="T151" s="25">
        <f t="shared" si="101"/>
        <v>1.1956614896756065E-5</v>
      </c>
      <c r="U151" s="110">
        <f t="shared" si="102"/>
        <v>6.9094533413252682E-7</v>
      </c>
      <c r="V151" s="25">
        <f t="shared" si="103"/>
        <v>1.3851339574593042E-6</v>
      </c>
    </row>
    <row r="152" spans="1:22" ht="20.100000000000001" customHeight="1">
      <c r="A152" s="56" t="s">
        <v>58</v>
      </c>
      <c r="B152" s="57">
        <v>10</v>
      </c>
      <c r="C152" s="81">
        <v>0</v>
      </c>
      <c r="D152" s="58">
        <v>0</v>
      </c>
      <c r="E152" s="77">
        <v>87</v>
      </c>
      <c r="F152" s="81">
        <v>0</v>
      </c>
      <c r="G152" s="58">
        <v>0</v>
      </c>
      <c r="H152" s="85">
        <f t="shared" si="92"/>
        <v>8.6999999999999993</v>
      </c>
      <c r="I152" s="89"/>
      <c r="J152" s="127"/>
      <c r="L152" s="92"/>
      <c r="M152" s="99"/>
      <c r="N152" s="93"/>
      <c r="P152" s="25">
        <f t="shared" si="98"/>
        <v>3.4660303035029434E-6</v>
      </c>
      <c r="Q152" s="110">
        <f t="shared" si="99"/>
        <v>0</v>
      </c>
      <c r="R152" s="25">
        <f t="shared" si="100"/>
        <v>0</v>
      </c>
      <c r="S152" s="51"/>
      <c r="T152" s="25">
        <f t="shared" si="101"/>
        <v>8.3218039681422216E-6</v>
      </c>
      <c r="U152" s="110">
        <f t="shared" si="102"/>
        <v>0</v>
      </c>
      <c r="V152" s="25">
        <f t="shared" si="103"/>
        <v>0</v>
      </c>
    </row>
    <row r="153" spans="1:22" ht="20.100000000000001" customHeight="1">
      <c r="A153" s="56" t="s">
        <v>59</v>
      </c>
      <c r="B153" s="57">
        <v>6396</v>
      </c>
      <c r="C153" s="81">
        <v>4762</v>
      </c>
      <c r="D153" s="58">
        <v>4089</v>
      </c>
      <c r="E153" s="77">
        <v>20096</v>
      </c>
      <c r="F153" s="81">
        <v>16809</v>
      </c>
      <c r="G153" s="58">
        <v>15933</v>
      </c>
      <c r="H153" s="85">
        <f t="shared" si="92"/>
        <v>3.1419637273295811</v>
      </c>
      <c r="I153" s="89">
        <f t="shared" si="104"/>
        <v>3.5298194036119277</v>
      </c>
      <c r="J153" s="127">
        <f t="shared" si="105"/>
        <v>3.896551724137931</v>
      </c>
      <c r="L153" s="92">
        <f t="shared" si="93"/>
        <v>-0.14132717345653087</v>
      </c>
      <c r="M153" s="99">
        <f t="shared" si="94"/>
        <v>-5.2114938425843298E-2</v>
      </c>
      <c r="N153" s="93">
        <f t="shared" si="95"/>
        <v>0.10389549112646963</v>
      </c>
      <c r="P153" s="25">
        <f t="shared" si="98"/>
        <v>2.2168729821204825E-3</v>
      </c>
      <c r="Q153" s="110">
        <f t="shared" si="99"/>
        <v>1.5402479533979578E-3</v>
      </c>
      <c r="R153" s="25">
        <f t="shared" si="100"/>
        <v>1.2336080818978197E-3</v>
      </c>
      <c r="S153" s="51"/>
      <c r="T153" s="25">
        <f t="shared" si="101"/>
        <v>1.9222410637216791E-3</v>
      </c>
      <c r="U153" s="110">
        <f t="shared" si="102"/>
        <v>1.4517625151792054E-3</v>
      </c>
      <c r="V153" s="25">
        <f t="shared" si="103"/>
        <v>1.2260744080110607E-3</v>
      </c>
    </row>
    <row r="154" spans="1:22" ht="20.100000000000001" customHeight="1">
      <c r="A154" s="56" t="s">
        <v>60</v>
      </c>
      <c r="B154" s="57">
        <v>41495</v>
      </c>
      <c r="C154" s="81">
        <v>46803</v>
      </c>
      <c r="D154" s="58">
        <v>48925</v>
      </c>
      <c r="E154" s="77">
        <v>164957</v>
      </c>
      <c r="F154" s="81">
        <v>188148</v>
      </c>
      <c r="G154" s="58">
        <v>205210</v>
      </c>
      <c r="H154" s="85">
        <f t="shared" si="92"/>
        <v>3.9753464272803951</v>
      </c>
      <c r="I154" s="89">
        <f t="shared" si="104"/>
        <v>4.0199987180308954</v>
      </c>
      <c r="J154" s="127">
        <f t="shared" si="105"/>
        <v>4.1943791517629023</v>
      </c>
      <c r="L154" s="92">
        <f t="shared" si="93"/>
        <v>4.5338973997393332E-2</v>
      </c>
      <c r="M154" s="99">
        <f t="shared" si="94"/>
        <v>9.0683929672385574E-2</v>
      </c>
      <c r="N154" s="93">
        <f t="shared" si="95"/>
        <v>4.3378231179492327E-2</v>
      </c>
      <c r="P154" s="25">
        <f t="shared" si="98"/>
        <v>1.4382292744385464E-2</v>
      </c>
      <c r="Q154" s="110">
        <f t="shared" si="99"/>
        <v>1.5138224477716216E-2</v>
      </c>
      <c r="R154" s="25">
        <f t="shared" si="100"/>
        <v>1.4760155394191935E-2</v>
      </c>
      <c r="S154" s="51"/>
      <c r="T154" s="25">
        <f t="shared" si="101"/>
        <v>1.5778618588193523E-2</v>
      </c>
      <c r="U154" s="110">
        <f t="shared" si="102"/>
        <v>1.6249997840795831E-2</v>
      </c>
      <c r="V154" s="25">
        <f t="shared" si="103"/>
        <v>1.5791296633901324E-2</v>
      </c>
    </row>
    <row r="155" spans="1:22" ht="20.100000000000001" customHeight="1">
      <c r="A155" s="56" t="s">
        <v>61</v>
      </c>
      <c r="B155" s="57">
        <v>2552</v>
      </c>
      <c r="C155" s="81">
        <v>3085</v>
      </c>
      <c r="D155" s="58">
        <v>4440</v>
      </c>
      <c r="E155" s="77">
        <v>10125</v>
      </c>
      <c r="F155" s="81">
        <v>14141</v>
      </c>
      <c r="G155" s="58">
        <v>17613</v>
      </c>
      <c r="H155" s="85">
        <f t="shared" si="92"/>
        <v>3.967476489028213</v>
      </c>
      <c r="I155" s="89">
        <f t="shared" si="104"/>
        <v>4.5837925445705023</v>
      </c>
      <c r="J155" s="127">
        <f t="shared" si="105"/>
        <v>3.9668918918918918</v>
      </c>
      <c r="L155" s="92">
        <f t="shared" si="93"/>
        <v>0.43922204213938409</v>
      </c>
      <c r="M155" s="99">
        <f t="shared" si="94"/>
        <v>0.24552719043914858</v>
      </c>
      <c r="N155" s="93">
        <f t="shared" si="95"/>
        <v>-0.13458302195838437</v>
      </c>
      <c r="P155" s="25">
        <f t="shared" si="98"/>
        <v>8.845309334539512E-4</v>
      </c>
      <c r="Q155" s="110">
        <f t="shared" si="99"/>
        <v>9.9782968001526653E-4</v>
      </c>
      <c r="R155" s="25">
        <f t="shared" si="100"/>
        <v>1.3395010720533918E-3</v>
      </c>
      <c r="S155" s="51"/>
      <c r="T155" s="25">
        <f t="shared" si="101"/>
        <v>9.6848580663724132E-4</v>
      </c>
      <c r="U155" s="110">
        <f t="shared" si="102"/>
        <v>1.2213322462460076E-3</v>
      </c>
      <c r="V155" s="25">
        <f t="shared" si="103"/>
        <v>1.3553535773739292E-3</v>
      </c>
    </row>
    <row r="156" spans="1:22" ht="20.100000000000001" customHeight="1">
      <c r="A156" s="56" t="s">
        <v>62</v>
      </c>
      <c r="B156" s="57">
        <v>79797</v>
      </c>
      <c r="C156" s="81">
        <v>71268</v>
      </c>
      <c r="D156" s="58">
        <v>70609</v>
      </c>
      <c r="E156" s="77">
        <v>263044</v>
      </c>
      <c r="F156" s="81">
        <v>248582</v>
      </c>
      <c r="G156" s="58">
        <v>254869</v>
      </c>
      <c r="H156" s="85">
        <f t="shared" si="92"/>
        <v>3.2964146521799065</v>
      </c>
      <c r="I156" s="89">
        <f t="shared" si="104"/>
        <v>3.4879889992703599</v>
      </c>
      <c r="J156" s="127">
        <f t="shared" si="105"/>
        <v>3.6095823478593378</v>
      </c>
      <c r="L156" s="92">
        <f t="shared" si="93"/>
        <v>-9.2467867766739629E-3</v>
      </c>
      <c r="M156" s="99">
        <f t="shared" si="94"/>
        <v>2.5291453122108599E-2</v>
      </c>
      <c r="N156" s="93">
        <f t="shared" si="95"/>
        <v>3.4860588325941869E-2</v>
      </c>
      <c r="P156" s="25">
        <f t="shared" si="98"/>
        <v>2.7657882012862438E-2</v>
      </c>
      <c r="Q156" s="110">
        <f t="shared" si="99"/>
        <v>2.3051321113558516E-2</v>
      </c>
      <c r="R156" s="25">
        <f t="shared" si="100"/>
        <v>2.1301989008247285E-2</v>
      </c>
      <c r="S156" s="51"/>
      <c r="T156" s="25">
        <f t="shared" si="101"/>
        <v>2.5160926471218419E-2</v>
      </c>
      <c r="U156" s="110">
        <f t="shared" si="102"/>
        <v>2.146957163116647E-2</v>
      </c>
      <c r="V156" s="25">
        <f t="shared" si="103"/>
        <v>1.9612650366871966E-2</v>
      </c>
    </row>
    <row r="157" spans="1:22" ht="20.100000000000001" customHeight="1">
      <c r="A157" s="56" t="s">
        <v>63</v>
      </c>
      <c r="B157" s="57">
        <v>71204</v>
      </c>
      <c r="C157" s="81">
        <v>76369</v>
      </c>
      <c r="D157" s="58">
        <v>78054</v>
      </c>
      <c r="E157" s="77">
        <v>219511</v>
      </c>
      <c r="F157" s="81">
        <v>248967</v>
      </c>
      <c r="G157" s="58">
        <v>256013</v>
      </c>
      <c r="H157" s="85">
        <f t="shared" si="92"/>
        <v>3.0828464692994775</v>
      </c>
      <c r="I157" s="89">
        <f t="shared" si="104"/>
        <v>3.2600531629326035</v>
      </c>
      <c r="J157" s="127">
        <f t="shared" si="105"/>
        <v>3.2799472160299281</v>
      </c>
      <c r="L157" s="92">
        <f t="shared" si="93"/>
        <v>2.2063926462308005E-2</v>
      </c>
      <c r="M157" s="99">
        <f t="shared" si="94"/>
        <v>2.8300939481939374E-2</v>
      </c>
      <c r="N157" s="93">
        <f t="shared" si="95"/>
        <v>6.1023707599383997E-3</v>
      </c>
      <c r="P157" s="25">
        <f t="shared" si="98"/>
        <v>2.4679522173062358E-2</v>
      </c>
      <c r="Q157" s="110">
        <f t="shared" si="99"/>
        <v>2.4701217125797696E-2</v>
      </c>
      <c r="R157" s="25">
        <f t="shared" si="100"/>
        <v>2.3548066819381857E-2</v>
      </c>
      <c r="S157" s="51"/>
      <c r="T157" s="25">
        <f t="shared" si="101"/>
        <v>2.0996867940814564E-2</v>
      </c>
      <c r="U157" s="110">
        <f t="shared" si="102"/>
        <v>2.1502823375371599E-2</v>
      </c>
      <c r="V157" s="25">
        <f t="shared" si="103"/>
        <v>1.9700683325057158E-2</v>
      </c>
    </row>
    <row r="158" spans="1:22" ht="20.100000000000001" customHeight="1">
      <c r="A158" s="56" t="s">
        <v>64</v>
      </c>
      <c r="B158" s="57">
        <v>448845</v>
      </c>
      <c r="C158" s="81">
        <v>480681</v>
      </c>
      <c r="D158" s="58">
        <v>512392</v>
      </c>
      <c r="E158" s="77">
        <v>1202315</v>
      </c>
      <c r="F158" s="81">
        <v>1317729</v>
      </c>
      <c r="G158" s="58">
        <v>1497043</v>
      </c>
      <c r="H158" s="85">
        <f t="shared" si="92"/>
        <v>2.6786864062204101</v>
      </c>
      <c r="I158" s="89">
        <f t="shared" si="104"/>
        <v>2.7413794179507822</v>
      </c>
      <c r="J158" s="127">
        <f t="shared" si="105"/>
        <v>2.9216752017986227</v>
      </c>
      <c r="L158" s="92">
        <f t="shared" si="93"/>
        <v>6.5970986995533415E-2</v>
      </c>
      <c r="M158" s="99">
        <f t="shared" si="94"/>
        <v>0.13607805550306626</v>
      </c>
      <c r="N158" s="93">
        <f t="shared" si="95"/>
        <v>6.576827077173214E-2</v>
      </c>
      <c r="P158" s="25">
        <f t="shared" si="98"/>
        <v>0.15557103715757786</v>
      </c>
      <c r="Q158" s="110">
        <f t="shared" si="99"/>
        <v>0.15547415507922799</v>
      </c>
      <c r="R158" s="25">
        <f t="shared" si="100"/>
        <v>0.15458325074585169</v>
      </c>
      <c r="S158" s="51"/>
      <c r="T158" s="25">
        <f t="shared" si="101"/>
        <v>0.11500493951674615</v>
      </c>
      <c r="U158" s="110">
        <f t="shared" si="102"/>
        <v>0.11380983802514004</v>
      </c>
      <c r="V158" s="25">
        <f t="shared" si="103"/>
        <v>0.1152002830598194</v>
      </c>
    </row>
    <row r="159" spans="1:22" ht="20.100000000000001" customHeight="1">
      <c r="A159" s="56" t="s">
        <v>65</v>
      </c>
      <c r="B159" s="57">
        <v>1952176</v>
      </c>
      <c r="C159" s="81">
        <v>2066318</v>
      </c>
      <c r="D159" s="58">
        <v>2231172</v>
      </c>
      <c r="E159" s="77">
        <v>7287269</v>
      </c>
      <c r="F159" s="81">
        <v>7969241</v>
      </c>
      <c r="G159" s="58">
        <v>9023925</v>
      </c>
      <c r="H159" s="85">
        <f t="shared" si="92"/>
        <v>3.7328954971273083</v>
      </c>
      <c r="I159" s="89">
        <f t="shared" si="104"/>
        <v>3.8567350233603928</v>
      </c>
      <c r="J159" s="127">
        <f t="shared" si="105"/>
        <v>4.044477521230994</v>
      </c>
      <c r="L159" s="92">
        <f t="shared" si="93"/>
        <v>7.9781524431379869E-2</v>
      </c>
      <c r="M159" s="99">
        <f t="shared" si="94"/>
        <v>0.1323443474729902</v>
      </c>
      <c r="N159" s="93">
        <f t="shared" si="95"/>
        <v>4.8679128001648468E-2</v>
      </c>
      <c r="P159" s="25">
        <f t="shared" si="98"/>
        <v>0.6766301173771162</v>
      </c>
      <c r="Q159" s="110">
        <f t="shared" si="99"/>
        <v>0.66834146799020611</v>
      </c>
      <c r="R159" s="25">
        <f t="shared" si="100"/>
        <v>0.6731210103458356</v>
      </c>
      <c r="S159" s="51"/>
      <c r="T159" s="25">
        <f t="shared" si="101"/>
        <v>0.69704855265654941</v>
      </c>
      <c r="U159" s="110">
        <f t="shared" si="102"/>
        <v>0.68828873569095395</v>
      </c>
      <c r="V159" s="25">
        <f t="shared" si="103"/>
        <v>0.69440805261477512</v>
      </c>
    </row>
    <row r="160" spans="1:22" ht="20.100000000000001" customHeight="1" thickBot="1">
      <c r="A160" s="56" t="s">
        <v>66</v>
      </c>
      <c r="B160" s="57">
        <v>133</v>
      </c>
      <c r="C160" s="81">
        <v>232</v>
      </c>
      <c r="D160" s="58">
        <v>222</v>
      </c>
      <c r="E160" s="77">
        <v>1062</v>
      </c>
      <c r="F160" s="81">
        <v>1710</v>
      </c>
      <c r="G160" s="58">
        <v>1699</v>
      </c>
      <c r="H160" s="85">
        <f t="shared" si="92"/>
        <v>7.9849624060150379</v>
      </c>
      <c r="I160" s="89">
        <f t="shared" si="104"/>
        <v>7.3706896551724137</v>
      </c>
      <c r="J160" s="127">
        <f t="shared" si="105"/>
        <v>7.6531531531531529</v>
      </c>
      <c r="L160" s="92">
        <f t="shared" si="93"/>
        <v>-4.3103448275862072E-2</v>
      </c>
      <c r="M160" s="99">
        <f t="shared" si="94"/>
        <v>-6.4327485380116962E-3</v>
      </c>
      <c r="N160" s="93">
        <f t="shared" si="95"/>
        <v>3.832253305937515E-2</v>
      </c>
      <c r="P160" s="25">
        <f t="shared" si="98"/>
        <v>4.6098203036589147E-5</v>
      </c>
      <c r="Q160" s="110">
        <f t="shared" si="99"/>
        <v>7.5039379501958461E-5</v>
      </c>
      <c r="R160" s="25">
        <f t="shared" si="100"/>
        <v>6.6975053602669587E-5</v>
      </c>
      <c r="S160" s="51"/>
      <c r="T160" s="25">
        <f t="shared" si="101"/>
        <v>1.0158340016283953E-4</v>
      </c>
      <c r="U160" s="110">
        <f t="shared" si="102"/>
        <v>1.4768956517082759E-4</v>
      </c>
      <c r="V160" s="25">
        <f t="shared" si="103"/>
        <v>1.3074125520685321E-4</v>
      </c>
    </row>
    <row r="161" spans="1:22" s="3" customFormat="1" ht="20.100000000000001" customHeight="1" thickBot="1">
      <c r="A161" s="43" t="s">
        <v>11</v>
      </c>
      <c r="B161" s="44">
        <v>6434269</v>
      </c>
      <c r="C161" s="117">
        <v>6920095</v>
      </c>
      <c r="D161" s="45">
        <v>7310996</v>
      </c>
      <c r="E161" s="120">
        <v>24871595</v>
      </c>
      <c r="F161" s="117">
        <v>27669608</v>
      </c>
      <c r="G161" s="45">
        <v>30786815</v>
      </c>
      <c r="H161" s="84">
        <f t="shared" si="92"/>
        <v>3.8654888379705605</v>
      </c>
      <c r="I161" s="88">
        <f t="shared" si="104"/>
        <v>3.9984433739710221</v>
      </c>
      <c r="J161" s="126">
        <f t="shared" si="105"/>
        <v>4.2110288392990505</v>
      </c>
      <c r="K161" s="47"/>
      <c r="L161" s="94">
        <f t="shared" si="93"/>
        <v>5.6487808332111047E-2</v>
      </c>
      <c r="M161" s="107">
        <f t="shared" si="94"/>
        <v>0.11265815547513358</v>
      </c>
      <c r="N161" s="95">
        <f t="shared" si="95"/>
        <v>5.3167056638068831E-2</v>
      </c>
      <c r="O161" s="48"/>
      <c r="P161" s="53">
        <f>B161/B189</f>
        <v>7.7263595410643038E-2</v>
      </c>
      <c r="Q161" s="109">
        <f t="shared" ref="Q161:R161" si="106">C161/C189</f>
        <v>7.9595093356516503E-2</v>
      </c>
      <c r="R161" s="53">
        <f t="shared" si="106"/>
        <v>7.9815580601569625E-2</v>
      </c>
      <c r="S161" s="55"/>
      <c r="T161" s="53">
        <f>E161/E189</f>
        <v>8.0346664027424866E-2</v>
      </c>
      <c r="U161" s="109">
        <f t="shared" ref="U161:V161" si="107">F161/F189</f>
        <v>8.4065645766333491E-2</v>
      </c>
      <c r="V161" s="53">
        <f t="shared" si="107"/>
        <v>8.4315390884592903E-2</v>
      </c>
    </row>
    <row r="162" spans="1:22" ht="20.100000000000001" customHeight="1">
      <c r="A162" s="56" t="s">
        <v>54</v>
      </c>
      <c r="B162" s="57">
        <v>637037</v>
      </c>
      <c r="C162" s="81">
        <v>734159</v>
      </c>
      <c r="D162" s="58">
        <v>754320</v>
      </c>
      <c r="E162" s="77">
        <v>2409157</v>
      </c>
      <c r="F162" s="81">
        <v>2776616</v>
      </c>
      <c r="G162" s="58">
        <v>2896428</v>
      </c>
      <c r="H162" s="85">
        <f t="shared" si="92"/>
        <v>3.7818164408032815</v>
      </c>
      <c r="I162" s="89">
        <f t="shared" si="104"/>
        <v>3.7820363163837807</v>
      </c>
      <c r="J162" s="127">
        <f t="shared" si="105"/>
        <v>3.8397868278714604</v>
      </c>
      <c r="L162" s="92">
        <f t="shared" si="93"/>
        <v>2.7461353739448812E-2</v>
      </c>
      <c r="M162" s="99">
        <f t="shared" si="94"/>
        <v>4.3150367209581736E-2</v>
      </c>
      <c r="N162" s="93">
        <f t="shared" si="95"/>
        <v>1.5269687188751871E-2</v>
      </c>
      <c r="P162" s="25">
        <f>B162/$B$161</f>
        <v>9.9006895732833056E-2</v>
      </c>
      <c r="Q162" s="110">
        <f>C162/$C$161</f>
        <v>0.10609088459045721</v>
      </c>
      <c r="R162" s="25">
        <f>D162/$D$161</f>
        <v>0.1031760925597552</v>
      </c>
      <c r="S162" s="51"/>
      <c r="T162" s="25">
        <f>E162/$E$161</f>
        <v>9.6863791807481586E-2</v>
      </c>
      <c r="U162" s="110">
        <f>F162/$F$161</f>
        <v>0.10034894603494202</v>
      </c>
      <c r="V162" s="25">
        <f>G162/$G$161</f>
        <v>9.4080144373492353E-2</v>
      </c>
    </row>
    <row r="163" spans="1:22" ht="20.100000000000001" customHeight="1">
      <c r="A163" s="56" t="s">
        <v>55</v>
      </c>
      <c r="B163" s="57">
        <v>5040</v>
      </c>
      <c r="C163" s="81">
        <v>5301</v>
      </c>
      <c r="D163" s="58">
        <v>5126</v>
      </c>
      <c r="E163" s="77">
        <v>29573</v>
      </c>
      <c r="F163" s="81">
        <v>34707</v>
      </c>
      <c r="G163" s="58">
        <v>46142</v>
      </c>
      <c r="H163" s="85">
        <f t="shared" si="92"/>
        <v>5.8676587301587304</v>
      </c>
      <c r="I163" s="89">
        <f t="shared" si="104"/>
        <v>6.5472552348613471</v>
      </c>
      <c r="J163" s="127">
        <f t="shared" si="105"/>
        <v>9.0015606710885674</v>
      </c>
      <c r="L163" s="92">
        <f t="shared" si="93"/>
        <v>-3.3012639124693453E-2</v>
      </c>
      <c r="M163" s="99">
        <f t="shared" si="94"/>
        <v>0.3294724407180108</v>
      </c>
      <c r="N163" s="93">
        <f t="shared" si="95"/>
        <v>0.37486020449593727</v>
      </c>
      <c r="P163" s="25">
        <f t="shared" ref="P163:P174" si="108">B163/$B$161</f>
        <v>7.8330576480405156E-4</v>
      </c>
      <c r="Q163" s="110">
        <f t="shared" ref="Q163:Q174" si="109">C163/$C$161</f>
        <v>7.660299461206819E-4</v>
      </c>
      <c r="R163" s="25">
        <f t="shared" ref="R163:R174" si="110">D163/$D$161</f>
        <v>7.0113565921797792E-4</v>
      </c>
      <c r="S163" s="51"/>
      <c r="T163" s="25">
        <f t="shared" ref="T163:T174" si="111">E163/$E$161</f>
        <v>1.1890270808928821E-3</v>
      </c>
      <c r="U163" s="110">
        <f t="shared" ref="U163:U174" si="112">F163/$F$161</f>
        <v>1.2543365269215233E-3</v>
      </c>
      <c r="V163" s="25">
        <f t="shared" ref="V163:V174" si="113">G163/$G$161</f>
        <v>1.4987584782641531E-3</v>
      </c>
    </row>
    <row r="164" spans="1:22" ht="20.100000000000001" customHeight="1">
      <c r="A164" s="56" t="s">
        <v>56</v>
      </c>
      <c r="B164" s="57">
        <v>367244</v>
      </c>
      <c r="C164" s="81">
        <v>468354</v>
      </c>
      <c r="D164" s="58">
        <v>528357</v>
      </c>
      <c r="E164" s="77">
        <v>2269490</v>
      </c>
      <c r="F164" s="81">
        <v>2952351</v>
      </c>
      <c r="G164" s="58">
        <v>3473296</v>
      </c>
      <c r="H164" s="85">
        <f t="shared" si="92"/>
        <v>6.1797878249882912</v>
      </c>
      <c r="I164" s="89">
        <f t="shared" si="104"/>
        <v>6.3036741439167807</v>
      </c>
      <c r="J164" s="127">
        <f t="shared" si="105"/>
        <v>6.573767358055254</v>
      </c>
      <c r="L164" s="92">
        <f t="shared" si="93"/>
        <v>0.12811463124047195</v>
      </c>
      <c r="M164" s="99">
        <f t="shared" si="94"/>
        <v>0.17645090302609684</v>
      </c>
      <c r="N164" s="93">
        <f t="shared" si="95"/>
        <v>4.2846950519979006E-2</v>
      </c>
      <c r="P164" s="25">
        <f t="shared" si="108"/>
        <v>5.7076258390813317E-2</v>
      </c>
      <c r="Q164" s="110">
        <f t="shared" si="109"/>
        <v>6.7680284735975441E-2</v>
      </c>
      <c r="R164" s="25">
        <f t="shared" si="110"/>
        <v>7.226881262142669E-2</v>
      </c>
      <c r="S164" s="51"/>
      <c r="T164" s="25">
        <f t="shared" si="111"/>
        <v>9.1248269361092441E-2</v>
      </c>
      <c r="U164" s="110">
        <f t="shared" si="112"/>
        <v>0.10670013828891252</v>
      </c>
      <c r="V164" s="25">
        <f t="shared" si="113"/>
        <v>0.11281764612545987</v>
      </c>
    </row>
    <row r="165" spans="1:22" ht="20.100000000000001" customHeight="1">
      <c r="A165" s="56" t="s">
        <v>57</v>
      </c>
      <c r="B165" s="57">
        <v>89</v>
      </c>
      <c r="C165" s="81">
        <v>56</v>
      </c>
      <c r="D165" s="58">
        <v>100</v>
      </c>
      <c r="E165" s="77">
        <v>1068</v>
      </c>
      <c r="F165" s="81">
        <v>950</v>
      </c>
      <c r="G165" s="58">
        <v>2224</v>
      </c>
      <c r="H165" s="85">
        <f t="shared" si="92"/>
        <v>12</v>
      </c>
      <c r="I165" s="89">
        <f t="shared" si="104"/>
        <v>16.964285714285715</v>
      </c>
      <c r="J165" s="127">
        <f t="shared" si="105"/>
        <v>22.24</v>
      </c>
      <c r="L165" s="92">
        <f t="shared" si="93"/>
        <v>0.7857142857142857</v>
      </c>
      <c r="M165" s="99">
        <f t="shared" si="94"/>
        <v>1.3410526315789473</v>
      </c>
      <c r="N165" s="93">
        <f t="shared" si="95"/>
        <v>0.31098947368421037</v>
      </c>
      <c r="P165" s="25">
        <f t="shared" si="108"/>
        <v>1.3832185132452497E-5</v>
      </c>
      <c r="Q165" s="110">
        <f t="shared" si="109"/>
        <v>8.0923744543969413E-6</v>
      </c>
      <c r="R165" s="25">
        <f t="shared" si="110"/>
        <v>1.3678026906320288E-5</v>
      </c>
      <c r="S165" s="51"/>
      <c r="T165" s="25">
        <f t="shared" si="111"/>
        <v>4.2940551259378422E-5</v>
      </c>
      <c r="U165" s="110">
        <f t="shared" si="112"/>
        <v>3.4333699270332995E-5</v>
      </c>
      <c r="V165" s="25">
        <f t="shared" si="113"/>
        <v>7.2238716476517623E-5</v>
      </c>
    </row>
    <row r="166" spans="1:22" ht="20.100000000000001" customHeight="1">
      <c r="A166" s="56" t="s">
        <v>58</v>
      </c>
      <c r="B166" s="57">
        <v>199</v>
      </c>
      <c r="C166" s="81">
        <v>318</v>
      </c>
      <c r="D166" s="58">
        <v>327</v>
      </c>
      <c r="E166" s="77">
        <v>1188</v>
      </c>
      <c r="F166" s="81">
        <v>1433</v>
      </c>
      <c r="G166" s="58">
        <v>1512</v>
      </c>
      <c r="H166" s="85">
        <f t="shared" si="92"/>
        <v>5.9698492462311554</v>
      </c>
      <c r="I166" s="89">
        <f t="shared" si="104"/>
        <v>4.5062893081761004</v>
      </c>
      <c r="J166" s="127">
        <f t="shared" si="105"/>
        <v>4.6238532110091741</v>
      </c>
      <c r="L166" s="92">
        <f t="shared" si="93"/>
        <v>2.8301886792452831E-2</v>
      </c>
      <c r="M166" s="99">
        <f t="shared" si="94"/>
        <v>5.5129099790648992E-2</v>
      </c>
      <c r="N166" s="93">
        <f t="shared" si="95"/>
        <v>2.6088849337695355E-2</v>
      </c>
      <c r="P166" s="25">
        <f t="shared" si="108"/>
        <v>3.092814428492188E-5</v>
      </c>
      <c r="Q166" s="110">
        <f t="shared" si="109"/>
        <v>4.5953126366039776E-5</v>
      </c>
      <c r="R166" s="25">
        <f t="shared" si="110"/>
        <v>4.472714798366734E-5</v>
      </c>
      <c r="S166" s="51"/>
      <c r="T166" s="25">
        <f t="shared" si="111"/>
        <v>4.7765332299758017E-5</v>
      </c>
      <c r="U166" s="110">
        <f t="shared" si="112"/>
        <v>5.1789674794091767E-5</v>
      </c>
      <c r="V166" s="25">
        <f t="shared" si="113"/>
        <v>4.9111933144107304E-5</v>
      </c>
    </row>
    <row r="167" spans="1:22" ht="20.100000000000001" customHeight="1">
      <c r="A167" s="56" t="s">
        <v>59</v>
      </c>
      <c r="B167" s="57">
        <v>27388</v>
      </c>
      <c r="C167" s="81">
        <v>19558</v>
      </c>
      <c r="D167" s="58">
        <v>14601</v>
      </c>
      <c r="E167" s="77">
        <v>92018</v>
      </c>
      <c r="F167" s="81">
        <v>73874</v>
      </c>
      <c r="G167" s="58">
        <v>70379</v>
      </c>
      <c r="H167" s="85">
        <f t="shared" si="92"/>
        <v>3.3597926099021471</v>
      </c>
      <c r="I167" s="89">
        <f t="shared" si="104"/>
        <v>3.7771755803251867</v>
      </c>
      <c r="J167" s="127">
        <f t="shared" si="105"/>
        <v>4.8201493048421344</v>
      </c>
      <c r="L167" s="92">
        <f t="shared" si="93"/>
        <v>-0.25345127313631249</v>
      </c>
      <c r="M167" s="99">
        <f t="shared" si="94"/>
        <v>-4.7310285080001083E-2</v>
      </c>
      <c r="N167" s="93">
        <f t="shared" si="95"/>
        <v>0.27612529582941853</v>
      </c>
      <c r="P167" s="25">
        <f t="shared" si="108"/>
        <v>4.2565829933439211E-3</v>
      </c>
      <c r="Q167" s="110">
        <f t="shared" si="109"/>
        <v>2.8262617781981319E-3</v>
      </c>
      <c r="R167" s="25">
        <f t="shared" si="110"/>
        <v>1.9971287085918253E-3</v>
      </c>
      <c r="S167" s="51"/>
      <c r="T167" s="25">
        <f t="shared" si="111"/>
        <v>3.6997225147804153E-3</v>
      </c>
      <c r="U167" s="110">
        <f t="shared" si="112"/>
        <v>2.6698607367332417E-3</v>
      </c>
      <c r="V167" s="25">
        <f t="shared" si="113"/>
        <v>2.2860110732467777E-3</v>
      </c>
    </row>
    <row r="168" spans="1:22" ht="20.100000000000001" customHeight="1">
      <c r="A168" s="56" t="s">
        <v>60</v>
      </c>
      <c r="B168" s="57">
        <v>184961</v>
      </c>
      <c r="C168" s="81">
        <v>194984</v>
      </c>
      <c r="D168" s="58">
        <v>196036</v>
      </c>
      <c r="E168" s="77">
        <v>771357</v>
      </c>
      <c r="F168" s="81">
        <v>816398</v>
      </c>
      <c r="G168" s="58">
        <v>866677</v>
      </c>
      <c r="H168" s="85">
        <f t="shared" si="92"/>
        <v>4.1703764577397395</v>
      </c>
      <c r="I168" s="89">
        <f t="shared" si="104"/>
        <v>4.1869999589709925</v>
      </c>
      <c r="J168" s="127">
        <f t="shared" si="105"/>
        <v>4.4210094064355525</v>
      </c>
      <c r="L168" s="92">
        <f t="shared" si="93"/>
        <v>5.3953144873425509E-3</v>
      </c>
      <c r="M168" s="99">
        <f t="shared" si="94"/>
        <v>6.1586383112158534E-2</v>
      </c>
      <c r="N168" s="93">
        <f t="shared" si="95"/>
        <v>5.588952704983325E-2</v>
      </c>
      <c r="P168" s="25">
        <f t="shared" si="108"/>
        <v>2.8746233643635353E-2</v>
      </c>
      <c r="Q168" s="110">
        <f t="shared" si="109"/>
        <v>2.8176491796716663E-2</v>
      </c>
      <c r="R168" s="25">
        <f t="shared" si="110"/>
        <v>2.681385682607404E-2</v>
      </c>
      <c r="S168" s="51"/>
      <c r="T168" s="25">
        <f t="shared" si="111"/>
        <v>3.1013571908034044E-2</v>
      </c>
      <c r="U168" s="110">
        <f t="shared" si="112"/>
        <v>2.9505224649369808E-2</v>
      </c>
      <c r="V168" s="25">
        <f t="shared" si="113"/>
        <v>2.8150914604190138E-2</v>
      </c>
    </row>
    <row r="169" spans="1:22" ht="20.100000000000001" customHeight="1">
      <c r="A169" s="56" t="s">
        <v>61</v>
      </c>
      <c r="B169" s="57">
        <v>15693</v>
      </c>
      <c r="C169" s="81">
        <v>21391</v>
      </c>
      <c r="D169" s="58">
        <v>36609</v>
      </c>
      <c r="E169" s="77">
        <v>54649</v>
      </c>
      <c r="F169" s="81">
        <v>78844</v>
      </c>
      <c r="G169" s="58">
        <v>115787</v>
      </c>
      <c r="H169" s="85">
        <f t="shared" si="92"/>
        <v>3.4823806792837573</v>
      </c>
      <c r="I169" s="89">
        <f t="shared" si="104"/>
        <v>3.6858491889112242</v>
      </c>
      <c r="J169" s="127">
        <f t="shared" si="105"/>
        <v>3.1628014968996694</v>
      </c>
      <c r="L169" s="92">
        <f t="shared" si="93"/>
        <v>0.71142069094478988</v>
      </c>
      <c r="M169" s="99">
        <f t="shared" si="94"/>
        <v>0.46855816549134999</v>
      </c>
      <c r="N169" s="93">
        <f t="shared" si="95"/>
        <v>-0.14190697047104622</v>
      </c>
      <c r="P169" s="25">
        <f t="shared" si="108"/>
        <v>2.4389716998154723E-3</v>
      </c>
      <c r="Q169" s="110">
        <f t="shared" si="109"/>
        <v>3.0911425348929458E-3</v>
      </c>
      <c r="R169" s="25">
        <f t="shared" si="110"/>
        <v>5.0073888701347938E-3</v>
      </c>
      <c r="S169" s="51"/>
      <c r="T169" s="25">
        <f t="shared" si="111"/>
        <v>2.1972454922975387E-3</v>
      </c>
      <c r="U169" s="110">
        <f t="shared" si="112"/>
        <v>2.8494801950211942E-3</v>
      </c>
      <c r="V169" s="25">
        <f t="shared" si="113"/>
        <v>3.7609281765586988E-3</v>
      </c>
    </row>
    <row r="170" spans="1:22" ht="20.100000000000001" customHeight="1">
      <c r="A170" s="56" t="s">
        <v>62</v>
      </c>
      <c r="B170" s="57">
        <v>332900</v>
      </c>
      <c r="C170" s="81">
        <v>326168</v>
      </c>
      <c r="D170" s="58">
        <v>323757</v>
      </c>
      <c r="E170" s="77">
        <v>1152417</v>
      </c>
      <c r="F170" s="81">
        <v>1167516</v>
      </c>
      <c r="G170" s="58">
        <v>1213270</v>
      </c>
      <c r="H170" s="85">
        <f t="shared" si="92"/>
        <v>3.4617512766596574</v>
      </c>
      <c r="I170" s="89">
        <f t="shared" si="104"/>
        <v>3.5794927767285571</v>
      </c>
      <c r="J170" s="127">
        <f t="shared" si="105"/>
        <v>3.7474710971500231</v>
      </c>
      <c r="L170" s="92">
        <f t="shared" si="93"/>
        <v>-7.3918962007309113E-3</v>
      </c>
      <c r="M170" s="99">
        <f t="shared" si="94"/>
        <v>3.9189184559355078E-2</v>
      </c>
      <c r="N170" s="93">
        <f t="shared" si="95"/>
        <v>4.6927967424196942E-2</v>
      </c>
      <c r="P170" s="25">
        <f t="shared" si="108"/>
        <v>5.1738589107791423E-2</v>
      </c>
      <c r="Q170" s="110">
        <f t="shared" si="109"/>
        <v>4.713345698288824E-2</v>
      </c>
      <c r="R170" s="25">
        <f t="shared" si="110"/>
        <v>4.4283569571095374E-2</v>
      </c>
      <c r="S170" s="51"/>
      <c r="T170" s="25">
        <f t="shared" si="111"/>
        <v>4.633466410175946E-2</v>
      </c>
      <c r="U170" s="110">
        <f t="shared" si="112"/>
        <v>4.2194887618212731E-2</v>
      </c>
      <c r="V170" s="25">
        <f t="shared" si="113"/>
        <v>3.9408753390047006E-2</v>
      </c>
    </row>
    <row r="171" spans="1:22" ht="20.100000000000001" customHeight="1">
      <c r="A171" s="56" t="s">
        <v>63</v>
      </c>
      <c r="B171" s="57">
        <v>327836</v>
      </c>
      <c r="C171" s="81">
        <v>308717</v>
      </c>
      <c r="D171" s="58">
        <v>288870</v>
      </c>
      <c r="E171" s="77">
        <v>923149</v>
      </c>
      <c r="F171" s="81">
        <v>993408</v>
      </c>
      <c r="G171" s="58">
        <v>982360</v>
      </c>
      <c r="H171" s="85">
        <f t="shared" si="92"/>
        <v>2.8158866018375042</v>
      </c>
      <c r="I171" s="89">
        <f t="shared" si="104"/>
        <v>3.2178597226586163</v>
      </c>
      <c r="J171" s="127">
        <f t="shared" si="105"/>
        <v>3.4006992764911552</v>
      </c>
      <c r="L171" s="92">
        <f t="shared" si="93"/>
        <v>-6.4288652714298206E-2</v>
      </c>
      <c r="M171" s="99">
        <f t="shared" si="94"/>
        <v>-1.1121311686638319E-2</v>
      </c>
      <c r="N171" s="93">
        <f t="shared" si="95"/>
        <v>5.6820237546425956E-2</v>
      </c>
      <c r="P171" s="25">
        <f t="shared" si="108"/>
        <v>5.095155331553592E-2</v>
      </c>
      <c r="Q171" s="110">
        <f t="shared" si="109"/>
        <v>4.4611670793536791E-2</v>
      </c>
      <c r="R171" s="25">
        <f t="shared" si="110"/>
        <v>3.9511716324287419E-2</v>
      </c>
      <c r="S171" s="51"/>
      <c r="T171" s="25">
        <f t="shared" si="111"/>
        <v>3.711659827204488E-2</v>
      </c>
      <c r="U171" s="110">
        <f t="shared" si="112"/>
        <v>3.5902496341834692E-2</v>
      </c>
      <c r="V171" s="25">
        <f t="shared" si="113"/>
        <v>3.1908464711273316E-2</v>
      </c>
    </row>
    <row r="172" spans="1:22" ht="20.100000000000001" customHeight="1">
      <c r="A172" s="56" t="s">
        <v>64</v>
      </c>
      <c r="B172" s="57">
        <v>1975940</v>
      </c>
      <c r="C172" s="81">
        <v>2170124</v>
      </c>
      <c r="D172" s="58">
        <v>2265135</v>
      </c>
      <c r="E172" s="77">
        <v>6381755</v>
      </c>
      <c r="F172" s="81">
        <v>7119299</v>
      </c>
      <c r="G172" s="58">
        <v>7912554</v>
      </c>
      <c r="H172" s="85">
        <f t="shared" si="92"/>
        <v>3.2297311659260908</v>
      </c>
      <c r="I172" s="89">
        <f t="shared" si="104"/>
        <v>3.2805954867095153</v>
      </c>
      <c r="J172" s="127">
        <f t="shared" si="105"/>
        <v>3.4931931209398117</v>
      </c>
      <c r="L172" s="92">
        <f t="shared" si="93"/>
        <v>4.378136917521764E-2</v>
      </c>
      <c r="M172" s="99">
        <f t="shared" si="94"/>
        <v>0.11142318927748364</v>
      </c>
      <c r="N172" s="93">
        <f t="shared" si="95"/>
        <v>6.480458657325501E-2</v>
      </c>
      <c r="P172" s="25">
        <f t="shared" si="108"/>
        <v>0.30709626843391225</v>
      </c>
      <c r="Q172" s="110">
        <f t="shared" si="109"/>
        <v>0.31359742893703046</v>
      </c>
      <c r="R172" s="25">
        <f t="shared" si="110"/>
        <v>0.30982577476447803</v>
      </c>
      <c r="S172" s="51"/>
      <c r="T172" s="25">
        <f t="shared" si="111"/>
        <v>0.25658808773623082</v>
      </c>
      <c r="U172" s="110">
        <f t="shared" si="112"/>
        <v>0.25729670619113937</v>
      </c>
      <c r="V172" s="25">
        <f t="shared" si="113"/>
        <v>0.25701112635392781</v>
      </c>
    </row>
    <row r="173" spans="1:22" ht="20.100000000000001" customHeight="1">
      <c r="A173" s="56" t="s">
        <v>65</v>
      </c>
      <c r="B173" s="57">
        <v>2559173</v>
      </c>
      <c r="C173" s="81">
        <v>2669696</v>
      </c>
      <c r="D173" s="58">
        <v>2896536</v>
      </c>
      <c r="E173" s="77">
        <v>10779766</v>
      </c>
      <c r="F173" s="81">
        <v>11645014</v>
      </c>
      <c r="G173" s="58">
        <v>13196914</v>
      </c>
      <c r="H173" s="85">
        <f t="shared" si="92"/>
        <v>4.2122068340045784</v>
      </c>
      <c r="I173" s="89">
        <f t="shared" si="104"/>
        <v>4.361925103082898</v>
      </c>
      <c r="J173" s="127">
        <f t="shared" si="105"/>
        <v>4.5561021855071022</v>
      </c>
      <c r="L173" s="92">
        <f t="shared" si="93"/>
        <v>8.4968475811478164E-2</v>
      </c>
      <c r="M173" s="99">
        <f t="shared" si="94"/>
        <v>0.13326733656138154</v>
      </c>
      <c r="N173" s="93">
        <f t="shared" si="95"/>
        <v>4.4516372435410394E-2</v>
      </c>
      <c r="P173" s="25">
        <f t="shared" si="108"/>
        <v>0.39774106429184108</v>
      </c>
      <c r="Q173" s="110">
        <f t="shared" si="109"/>
        <v>0.38578892341795884</v>
      </c>
      <c r="R173" s="25">
        <f t="shared" si="110"/>
        <v>0.39618897343125342</v>
      </c>
      <c r="S173" s="51"/>
      <c r="T173" s="25">
        <f t="shared" si="111"/>
        <v>0.43341675513773847</v>
      </c>
      <c r="U173" s="110">
        <f t="shared" si="112"/>
        <v>0.42085937755243946</v>
      </c>
      <c r="V173" s="25">
        <f t="shared" si="113"/>
        <v>0.42865473417760169</v>
      </c>
    </row>
    <row r="174" spans="1:22" ht="20.100000000000001" customHeight="1" thickBot="1">
      <c r="A174" s="56" t="s">
        <v>66</v>
      </c>
      <c r="B174" s="57">
        <v>769</v>
      </c>
      <c r="C174" s="81">
        <v>1269</v>
      </c>
      <c r="D174" s="58">
        <v>1222</v>
      </c>
      <c r="E174" s="77">
        <v>6008</v>
      </c>
      <c r="F174" s="81">
        <v>9198</v>
      </c>
      <c r="G174" s="58">
        <v>9272</v>
      </c>
      <c r="H174" s="85">
        <f t="shared" si="92"/>
        <v>7.8127438231469437</v>
      </c>
      <c r="I174" s="89">
        <f t="shared" si="104"/>
        <v>7.24822695035461</v>
      </c>
      <c r="J174" s="127">
        <f t="shared" si="105"/>
        <v>7.5875613747954169</v>
      </c>
      <c r="L174" s="92">
        <f t="shared" si="93"/>
        <v>-3.7037037037037035E-2</v>
      </c>
      <c r="M174" s="99">
        <f t="shared" si="94"/>
        <v>8.0452272233094146E-3</v>
      </c>
      <c r="N174" s="93">
        <f t="shared" si="95"/>
        <v>4.6816197501128948E-2</v>
      </c>
      <c r="P174" s="25">
        <f t="shared" si="108"/>
        <v>1.1951629625680866E-4</v>
      </c>
      <c r="Q174" s="110">
        <f t="shared" si="109"/>
        <v>1.8337898540410211E-4</v>
      </c>
      <c r="R174" s="25">
        <f t="shared" si="110"/>
        <v>1.6714548879523392E-4</v>
      </c>
      <c r="S174" s="51"/>
      <c r="T174" s="25">
        <f t="shared" si="111"/>
        <v>2.4156070408833853E-4</v>
      </c>
      <c r="U174" s="110">
        <f t="shared" si="112"/>
        <v>3.3242249040897148E-4</v>
      </c>
      <c r="V174" s="25">
        <f t="shared" si="113"/>
        <v>3.0116788631756808E-4</v>
      </c>
    </row>
    <row r="175" spans="1:22" s="3" customFormat="1" ht="20.100000000000001" customHeight="1" thickBot="1">
      <c r="A175" s="43" t="s">
        <v>12</v>
      </c>
      <c r="B175" s="44">
        <v>7459224</v>
      </c>
      <c r="C175" s="117">
        <v>7179457</v>
      </c>
      <c r="D175" s="45">
        <v>7653951</v>
      </c>
      <c r="E175" s="120">
        <v>32524643</v>
      </c>
      <c r="F175" s="117">
        <v>31045577</v>
      </c>
      <c r="G175" s="45">
        <v>34821352</v>
      </c>
      <c r="H175" s="84">
        <f t="shared" si="92"/>
        <v>4.3603252831661843</v>
      </c>
      <c r="I175" s="88">
        <f t="shared" si="104"/>
        <v>4.324223545039688</v>
      </c>
      <c r="J175" s="126">
        <f t="shared" si="105"/>
        <v>4.5494610561264368</v>
      </c>
      <c r="K175" s="47"/>
      <c r="L175" s="94">
        <f t="shared" si="93"/>
        <v>6.6090513530480094E-2</v>
      </c>
      <c r="M175" s="107">
        <f t="shared" si="94"/>
        <v>0.12162038412106176</v>
      </c>
      <c r="N175" s="95">
        <f t="shared" si="95"/>
        <v>5.2087388346312144E-2</v>
      </c>
      <c r="O175" s="48"/>
      <c r="P175" s="53">
        <f>B175/B189</f>
        <v>8.9571397343405829E-2</v>
      </c>
      <c r="Q175" s="109">
        <f t="shared" ref="Q175:R175" si="114">C175/C189</f>
        <v>8.2578281102224163E-2</v>
      </c>
      <c r="R175" s="53">
        <f t="shared" si="114"/>
        <v>8.3559687758133702E-2</v>
      </c>
      <c r="S175" s="55"/>
      <c r="T175" s="53">
        <f>E175/E189</f>
        <v>0.10506952062113169</v>
      </c>
      <c r="U175" s="109">
        <f t="shared" ref="U175:V175" si="115">F175/F189</f>
        <v>9.4322495594929653E-2</v>
      </c>
      <c r="V175" s="53">
        <f t="shared" si="115"/>
        <v>9.5364717169021895E-2</v>
      </c>
    </row>
    <row r="176" spans="1:22" ht="20.100000000000001" customHeight="1">
      <c r="A176" s="56" t="s">
        <v>54</v>
      </c>
      <c r="B176" s="57">
        <v>982668</v>
      </c>
      <c r="C176" s="81">
        <v>902717</v>
      </c>
      <c r="D176" s="58">
        <v>950084</v>
      </c>
      <c r="E176" s="77">
        <v>4064248</v>
      </c>
      <c r="F176" s="81">
        <v>3665327</v>
      </c>
      <c r="G176" s="58">
        <v>3972927</v>
      </c>
      <c r="H176" s="85">
        <f t="shared" si="92"/>
        <v>4.1359319729552606</v>
      </c>
      <c r="I176" s="89">
        <f t="shared" si="104"/>
        <v>4.0603278768429085</v>
      </c>
      <c r="J176" s="127">
        <f t="shared" si="105"/>
        <v>4.1816586743908957</v>
      </c>
      <c r="L176" s="92">
        <f t="shared" si="93"/>
        <v>5.2471594087626576E-2</v>
      </c>
      <c r="M176" s="99">
        <f t="shared" si="94"/>
        <v>8.392157098125215E-2</v>
      </c>
      <c r="N176" s="93">
        <f t="shared" si="95"/>
        <v>2.988201968613614E-2</v>
      </c>
      <c r="P176" s="25">
        <f>B176/$B$175</f>
        <v>0.1317386366195733</v>
      </c>
      <c r="Q176" s="110">
        <f>C176/$C$175</f>
        <v>0.12573611068357954</v>
      </c>
      <c r="R176" s="25">
        <f>D176/$D$175</f>
        <v>0.12412987749725599</v>
      </c>
      <c r="S176" s="51"/>
      <c r="T176" s="25">
        <f>E176/$E$175</f>
        <v>0.12495903490777746</v>
      </c>
      <c r="U176" s="110">
        <f>F176/$F$175</f>
        <v>0.11806277589880194</v>
      </c>
      <c r="V176" s="25">
        <f>G176/$G$175</f>
        <v>0.1140945647371762</v>
      </c>
    </row>
    <row r="177" spans="1:22" ht="20.100000000000001" customHeight="1">
      <c r="A177" s="56" t="s">
        <v>55</v>
      </c>
      <c r="B177" s="57">
        <v>6558</v>
      </c>
      <c r="C177" s="81">
        <v>6484</v>
      </c>
      <c r="D177" s="58">
        <v>6460</v>
      </c>
      <c r="E177" s="77">
        <v>44021</v>
      </c>
      <c r="F177" s="81">
        <v>46452</v>
      </c>
      <c r="G177" s="58">
        <v>54059</v>
      </c>
      <c r="H177" s="85">
        <f t="shared" si="92"/>
        <v>6.7125648063433978</v>
      </c>
      <c r="I177" s="89">
        <f t="shared" si="104"/>
        <v>7.1640962368908081</v>
      </c>
      <c r="J177" s="127">
        <f t="shared" si="105"/>
        <v>8.3682662538699688</v>
      </c>
      <c r="L177" s="92">
        <f t="shared" si="93"/>
        <v>-3.7014188772362738E-3</v>
      </c>
      <c r="M177" s="99">
        <f t="shared" si="94"/>
        <v>0.16376044088521485</v>
      </c>
      <c r="N177" s="93">
        <f t="shared" si="95"/>
        <v>0.16808400908664595</v>
      </c>
      <c r="P177" s="25">
        <f t="shared" ref="P177:P188" si="116">B177/$B$175</f>
        <v>8.7917992541851537E-4</v>
      </c>
      <c r="Q177" s="110">
        <f t="shared" ref="Q177:Q188" si="117">C177/$C$175</f>
        <v>9.0313236780998902E-4</v>
      </c>
      <c r="R177" s="25">
        <f t="shared" ref="R177:R188" si="118">D177/$D$175</f>
        <v>8.4400853885790484E-4</v>
      </c>
      <c r="S177" s="51"/>
      <c r="T177" s="25">
        <f t="shared" ref="T177:T188" si="119">E177/$E$175</f>
        <v>1.3534660472676056E-3</v>
      </c>
      <c r="U177" s="110">
        <f t="shared" ref="U177:U188" si="120">F177/$F$175</f>
        <v>1.4962517849160929E-3</v>
      </c>
      <c r="V177" s="25">
        <f t="shared" ref="V177:V188" si="121">G177/$G$175</f>
        <v>1.5524670035787238E-3</v>
      </c>
    </row>
    <row r="178" spans="1:22" ht="20.100000000000001" customHeight="1">
      <c r="A178" s="56" t="s">
        <v>56</v>
      </c>
      <c r="B178" s="57">
        <v>640305</v>
      </c>
      <c r="C178" s="81">
        <v>649818</v>
      </c>
      <c r="D178" s="58">
        <v>770352</v>
      </c>
      <c r="E178" s="77">
        <v>4194867</v>
      </c>
      <c r="F178" s="81">
        <v>4198261</v>
      </c>
      <c r="G178" s="58">
        <v>5183708</v>
      </c>
      <c r="H178" s="85">
        <f t="shared" si="92"/>
        <v>6.55135755616464</v>
      </c>
      <c r="I178" s="89">
        <f t="shared" si="104"/>
        <v>6.4606720651013054</v>
      </c>
      <c r="J178" s="127">
        <f t="shared" si="105"/>
        <v>6.7290121918291899</v>
      </c>
      <c r="L178" s="92">
        <f t="shared" si="93"/>
        <v>0.18548885995771125</v>
      </c>
      <c r="M178" s="99">
        <f t="shared" si="94"/>
        <v>0.23472742642727548</v>
      </c>
      <c r="N178" s="93">
        <f t="shared" si="95"/>
        <v>4.1534398283017755E-2</v>
      </c>
      <c r="P178" s="25">
        <f t="shared" si="116"/>
        <v>8.5840698710750604E-2</v>
      </c>
      <c r="Q178" s="110">
        <f t="shared" si="117"/>
        <v>9.0510744754094916E-2</v>
      </c>
      <c r="R178" s="25">
        <f t="shared" si="118"/>
        <v>0.10064762630437535</v>
      </c>
      <c r="S178" s="51"/>
      <c r="T178" s="25">
        <f t="shared" si="119"/>
        <v>0.12897503594428383</v>
      </c>
      <c r="U178" s="110">
        <f t="shared" si="120"/>
        <v>0.13522895709105359</v>
      </c>
      <c r="V178" s="25">
        <f t="shared" si="121"/>
        <v>0.14886578786487095</v>
      </c>
    </row>
    <row r="179" spans="1:22" ht="20.100000000000001" customHeight="1">
      <c r="A179" s="56" t="s">
        <v>57</v>
      </c>
      <c r="B179" s="57">
        <v>72</v>
      </c>
      <c r="C179" s="81">
        <v>42</v>
      </c>
      <c r="D179" s="58">
        <v>33</v>
      </c>
      <c r="E179" s="77">
        <v>770</v>
      </c>
      <c r="F179" s="81">
        <v>571</v>
      </c>
      <c r="G179" s="58">
        <v>634</v>
      </c>
      <c r="H179" s="85">
        <f t="shared" si="92"/>
        <v>10.694444444444445</v>
      </c>
      <c r="I179" s="89">
        <f t="shared" si="104"/>
        <v>13.595238095238095</v>
      </c>
      <c r="J179" s="127">
        <f t="shared" si="105"/>
        <v>19.212121212121211</v>
      </c>
      <c r="L179" s="92">
        <f t="shared" si="93"/>
        <v>-0.21428571428571427</v>
      </c>
      <c r="M179" s="99">
        <f t="shared" si="94"/>
        <v>0.11033274956217162</v>
      </c>
      <c r="N179" s="93">
        <f t="shared" si="95"/>
        <v>0.4131507721700366</v>
      </c>
      <c r="P179" s="25">
        <f t="shared" si="116"/>
        <v>9.6524785956287143E-6</v>
      </c>
      <c r="Q179" s="110">
        <f t="shared" si="117"/>
        <v>5.8500245909962272E-6</v>
      </c>
      <c r="R179" s="25">
        <f t="shared" si="118"/>
        <v>4.3114987279118982E-6</v>
      </c>
      <c r="S179" s="51"/>
      <c r="T179" s="25">
        <f t="shared" si="119"/>
        <v>2.3674356702393321E-5</v>
      </c>
      <c r="U179" s="110">
        <f t="shared" si="120"/>
        <v>1.8392313984049965E-5</v>
      </c>
      <c r="V179" s="25">
        <f t="shared" si="121"/>
        <v>1.820721952438837E-5</v>
      </c>
    </row>
    <row r="180" spans="1:22" ht="20.100000000000001" customHeight="1">
      <c r="A180" s="56" t="s">
        <v>58</v>
      </c>
      <c r="B180" s="57">
        <v>1827</v>
      </c>
      <c r="C180" s="81">
        <v>1302</v>
      </c>
      <c r="D180" s="58">
        <v>1312</v>
      </c>
      <c r="E180" s="77">
        <v>7621</v>
      </c>
      <c r="F180" s="81">
        <v>5282</v>
      </c>
      <c r="G180" s="58">
        <v>4921</v>
      </c>
      <c r="H180" s="85">
        <f t="shared" si="92"/>
        <v>4.1713191023535847</v>
      </c>
      <c r="I180" s="89">
        <f t="shared" si="104"/>
        <v>4.0568356374807983</v>
      </c>
      <c r="J180" s="127">
        <f t="shared" si="105"/>
        <v>3.7507621951219514</v>
      </c>
      <c r="L180" s="92">
        <f t="shared" si="93"/>
        <v>7.6804915514592934E-3</v>
      </c>
      <c r="M180" s="99">
        <f t="shared" si="94"/>
        <v>-6.83453237410072E-2</v>
      </c>
      <c r="N180" s="93">
        <f t="shared" si="95"/>
        <v>-7.5446350236883522E-2</v>
      </c>
      <c r="P180" s="25">
        <f t="shared" si="116"/>
        <v>2.4493164436407863E-4</v>
      </c>
      <c r="Q180" s="110">
        <f t="shared" si="117"/>
        <v>1.8135076232088303E-4</v>
      </c>
      <c r="R180" s="25">
        <f t="shared" si="118"/>
        <v>1.7141473730364879E-4</v>
      </c>
      <c r="S180" s="51"/>
      <c r="T180" s="25">
        <f t="shared" si="119"/>
        <v>2.3431463951810325E-4</v>
      </c>
      <c r="U180" s="110">
        <f t="shared" si="120"/>
        <v>1.7013695702933787E-4</v>
      </c>
      <c r="V180" s="25">
        <f t="shared" si="121"/>
        <v>1.4132133640302078E-4</v>
      </c>
    </row>
    <row r="181" spans="1:22" ht="20.100000000000001" customHeight="1">
      <c r="A181" s="56" t="s">
        <v>59</v>
      </c>
      <c r="B181" s="57">
        <v>33106</v>
      </c>
      <c r="C181" s="81">
        <v>24336</v>
      </c>
      <c r="D181" s="58">
        <v>20675</v>
      </c>
      <c r="E181" s="77">
        <v>128788</v>
      </c>
      <c r="F181" s="81">
        <v>100492</v>
      </c>
      <c r="G181" s="58">
        <v>105976</v>
      </c>
      <c r="H181" s="85">
        <f t="shared" si="92"/>
        <v>3.8901709659880384</v>
      </c>
      <c r="I181" s="89">
        <f t="shared" si="104"/>
        <v>4.1293556870479948</v>
      </c>
      <c r="J181" s="127">
        <f t="shared" si="105"/>
        <v>5.1258041112454658</v>
      </c>
      <c r="L181" s="92">
        <f t="shared" si="93"/>
        <v>-0.15043556870479946</v>
      </c>
      <c r="M181" s="99">
        <f t="shared" si="94"/>
        <v>5.4571508179755604E-2</v>
      </c>
      <c r="N181" s="93">
        <f t="shared" si="95"/>
        <v>0.24130845093410075</v>
      </c>
      <c r="P181" s="25">
        <f t="shared" si="116"/>
        <v>4.4382632831511696E-3</v>
      </c>
      <c r="Q181" s="110">
        <f t="shared" si="117"/>
        <v>3.3896713915829569E-3</v>
      </c>
      <c r="R181" s="25">
        <f t="shared" si="118"/>
        <v>2.7012192787751058E-3</v>
      </c>
      <c r="S181" s="51"/>
      <c r="T181" s="25">
        <f t="shared" si="119"/>
        <v>3.9597052610231571E-3</v>
      </c>
      <c r="U181" s="110">
        <f t="shared" si="120"/>
        <v>3.2369184183627833E-3</v>
      </c>
      <c r="V181" s="25">
        <f t="shared" si="121"/>
        <v>3.0434200257359336E-3</v>
      </c>
    </row>
    <row r="182" spans="1:22" ht="20.100000000000001" customHeight="1">
      <c r="A182" s="56" t="s">
        <v>60</v>
      </c>
      <c r="B182" s="57">
        <v>267710</v>
      </c>
      <c r="C182" s="81">
        <v>248183</v>
      </c>
      <c r="D182" s="58">
        <v>250194</v>
      </c>
      <c r="E182" s="77">
        <v>1248643</v>
      </c>
      <c r="F182" s="81">
        <v>1116320</v>
      </c>
      <c r="G182" s="58">
        <v>1181775</v>
      </c>
      <c r="H182" s="85">
        <f t="shared" si="92"/>
        <v>4.6641627133838854</v>
      </c>
      <c r="I182" s="89">
        <f t="shared" si="104"/>
        <v>4.4979712550819357</v>
      </c>
      <c r="J182" s="127">
        <f t="shared" si="105"/>
        <v>4.723434614738963</v>
      </c>
      <c r="L182" s="92">
        <f t="shared" si="93"/>
        <v>8.1028918177312708E-3</v>
      </c>
      <c r="M182" s="99">
        <f t="shared" si="94"/>
        <v>5.8634620897233765E-2</v>
      </c>
      <c r="N182" s="93">
        <f t="shared" si="95"/>
        <v>5.0125567032535463E-2</v>
      </c>
      <c r="P182" s="25">
        <f t="shared" si="116"/>
        <v>3.5889792289385596E-2</v>
      </c>
      <c r="Q182" s="110">
        <f t="shared" si="117"/>
        <v>3.4568491739695631E-2</v>
      </c>
      <c r="R182" s="25">
        <f t="shared" si="118"/>
        <v>3.2688215537308773E-2</v>
      </c>
      <c r="S182" s="51"/>
      <c r="T182" s="25">
        <f t="shared" si="119"/>
        <v>3.839067503369676E-2</v>
      </c>
      <c r="U182" s="110">
        <f t="shared" si="120"/>
        <v>3.5957456999430225E-2</v>
      </c>
      <c r="V182" s="25">
        <f t="shared" si="121"/>
        <v>3.393822847544805E-2</v>
      </c>
    </row>
    <row r="183" spans="1:22" ht="20.100000000000001" customHeight="1">
      <c r="A183" s="56" t="s">
        <v>61</v>
      </c>
      <c r="B183" s="57">
        <v>15738</v>
      </c>
      <c r="C183" s="81">
        <v>18523</v>
      </c>
      <c r="D183" s="58">
        <v>23398</v>
      </c>
      <c r="E183" s="77">
        <v>71499</v>
      </c>
      <c r="F183" s="81">
        <v>86932</v>
      </c>
      <c r="G183" s="58">
        <v>112317</v>
      </c>
      <c r="H183" s="85">
        <f t="shared" si="92"/>
        <v>4.5430804422417079</v>
      </c>
      <c r="I183" s="89">
        <f t="shared" si="104"/>
        <v>4.6931922474761105</v>
      </c>
      <c r="J183" s="127">
        <f t="shared" si="105"/>
        <v>4.8002820753910589</v>
      </c>
      <c r="L183" s="92">
        <f t="shared" si="93"/>
        <v>0.26318630891324302</v>
      </c>
      <c r="M183" s="99">
        <f t="shared" si="94"/>
        <v>0.29200984677679104</v>
      </c>
      <c r="N183" s="93">
        <f t="shared" si="95"/>
        <v>2.2818120858470858E-2</v>
      </c>
      <c r="P183" s="25">
        <f t="shared" si="116"/>
        <v>2.1098709463611763E-3</v>
      </c>
      <c r="Q183" s="110">
        <f t="shared" si="117"/>
        <v>2.580000130929122E-3</v>
      </c>
      <c r="R183" s="25">
        <f t="shared" si="118"/>
        <v>3.0569832495661391E-3</v>
      </c>
      <c r="S183" s="51"/>
      <c r="T183" s="25">
        <f t="shared" si="119"/>
        <v>2.1983023764472987E-3</v>
      </c>
      <c r="U183" s="110">
        <f t="shared" si="120"/>
        <v>2.8001412246259749E-3</v>
      </c>
      <c r="V183" s="25">
        <f t="shared" si="121"/>
        <v>3.2255209389916851E-3</v>
      </c>
    </row>
    <row r="184" spans="1:22" ht="20.100000000000001" customHeight="1">
      <c r="A184" s="56" t="s">
        <v>62</v>
      </c>
      <c r="B184" s="57">
        <v>437799</v>
      </c>
      <c r="C184" s="81">
        <v>365307</v>
      </c>
      <c r="D184" s="58">
        <v>375344</v>
      </c>
      <c r="E184" s="77">
        <v>1711716</v>
      </c>
      <c r="F184" s="81">
        <v>1413285</v>
      </c>
      <c r="G184" s="58">
        <v>1507260</v>
      </c>
      <c r="H184" s="85">
        <f t="shared" si="92"/>
        <v>3.9098216304742586</v>
      </c>
      <c r="I184" s="89">
        <f t="shared" si="104"/>
        <v>3.8687597007448531</v>
      </c>
      <c r="J184" s="127">
        <f t="shared" si="105"/>
        <v>4.0156762862867126</v>
      </c>
      <c r="L184" s="92">
        <f t="shared" si="93"/>
        <v>2.7475520589531545E-2</v>
      </c>
      <c r="M184" s="99">
        <f t="shared" si="94"/>
        <v>6.6494019253016901E-2</v>
      </c>
      <c r="N184" s="93">
        <f t="shared" si="95"/>
        <v>3.7975112673339112E-2</v>
      </c>
      <c r="P184" s="25">
        <f t="shared" si="116"/>
        <v>5.8692298287328547E-2</v>
      </c>
      <c r="Q184" s="110">
        <f t="shared" si="117"/>
        <v>5.088226031578711E-2</v>
      </c>
      <c r="R184" s="25">
        <f t="shared" si="118"/>
        <v>4.9039247834223136E-2</v>
      </c>
      <c r="S184" s="51"/>
      <c r="T184" s="25">
        <f t="shared" si="119"/>
        <v>5.2628279424927121E-2</v>
      </c>
      <c r="U184" s="110">
        <f t="shared" si="120"/>
        <v>4.5522909752973829E-2</v>
      </c>
      <c r="V184" s="25">
        <f t="shared" si="121"/>
        <v>4.328551056834324E-2</v>
      </c>
    </row>
    <row r="185" spans="1:22" ht="20.100000000000001" customHeight="1">
      <c r="A185" s="56" t="s">
        <v>63</v>
      </c>
      <c r="B185" s="57">
        <v>333019</v>
      </c>
      <c r="C185" s="81">
        <v>328266</v>
      </c>
      <c r="D185" s="58">
        <v>356235</v>
      </c>
      <c r="E185" s="77">
        <v>1333984</v>
      </c>
      <c r="F185" s="81">
        <v>1264109</v>
      </c>
      <c r="G185" s="58">
        <v>1374103</v>
      </c>
      <c r="H185" s="85">
        <f t="shared" si="92"/>
        <v>4.0057294028268657</v>
      </c>
      <c r="I185" s="89">
        <f t="shared" si="104"/>
        <v>3.8508678937203364</v>
      </c>
      <c r="J185" s="127">
        <f t="shared" si="105"/>
        <v>3.857293640433983</v>
      </c>
      <c r="L185" s="92">
        <f t="shared" si="93"/>
        <v>8.5202244521211459E-2</v>
      </c>
      <c r="M185" s="99">
        <f t="shared" si="94"/>
        <v>8.7013066120089327E-2</v>
      </c>
      <c r="N185" s="93">
        <f t="shared" si="95"/>
        <v>1.6686489619976708E-3</v>
      </c>
      <c r="P185" s="25">
        <f t="shared" si="116"/>
        <v>4.4645260686634429E-2</v>
      </c>
      <c r="Q185" s="110">
        <f t="shared" si="117"/>
        <v>4.5722956485427797E-2</v>
      </c>
      <c r="R185" s="25">
        <f t="shared" si="118"/>
        <v>4.6542628767808937E-2</v>
      </c>
      <c r="S185" s="51"/>
      <c r="T185" s="25">
        <f t="shared" si="119"/>
        <v>4.1014562404266819E-2</v>
      </c>
      <c r="U185" s="110">
        <f t="shared" si="120"/>
        <v>4.0717845250548897E-2</v>
      </c>
      <c r="V185" s="25">
        <f t="shared" si="121"/>
        <v>3.9461506262019927E-2</v>
      </c>
    </row>
    <row r="186" spans="1:22" ht="20.100000000000001" customHeight="1">
      <c r="A186" s="56" t="s">
        <v>64</v>
      </c>
      <c r="B186" s="57">
        <v>1515702</v>
      </c>
      <c r="C186" s="81">
        <v>1548448</v>
      </c>
      <c r="D186" s="58">
        <v>1621722</v>
      </c>
      <c r="E186" s="77">
        <v>4971509</v>
      </c>
      <c r="F186" s="81">
        <v>5092722</v>
      </c>
      <c r="G186" s="58">
        <v>5618333</v>
      </c>
      <c r="H186" s="85">
        <f t="shared" si="92"/>
        <v>3.2800042488563057</v>
      </c>
      <c r="I186" s="89">
        <f t="shared" si="104"/>
        <v>3.2889202608030752</v>
      </c>
      <c r="J186" s="127">
        <f t="shared" si="105"/>
        <v>3.4644242354731576</v>
      </c>
      <c r="L186" s="92">
        <f t="shared" si="93"/>
        <v>4.7320930376738513E-2</v>
      </c>
      <c r="M186" s="99">
        <f t="shared" si="94"/>
        <v>0.10320826465689664</v>
      </c>
      <c r="N186" s="93">
        <f t="shared" si="95"/>
        <v>5.3362185992076483E-2</v>
      </c>
      <c r="P186" s="25">
        <f t="shared" si="116"/>
        <v>0.20319834878266158</v>
      </c>
      <c r="Q186" s="110">
        <f t="shared" si="117"/>
        <v>0.21567759233045061</v>
      </c>
      <c r="R186" s="25">
        <f t="shared" si="118"/>
        <v>0.2118803739402042</v>
      </c>
      <c r="S186" s="51"/>
      <c r="T186" s="25">
        <f t="shared" si="119"/>
        <v>0.15285360703267364</v>
      </c>
      <c r="U186" s="110">
        <f t="shared" si="120"/>
        <v>0.16404017873463908</v>
      </c>
      <c r="V186" s="25">
        <f t="shared" si="121"/>
        <v>0.16134735377305282</v>
      </c>
    </row>
    <row r="187" spans="1:22" ht="20.100000000000001" customHeight="1">
      <c r="A187" s="56" t="s">
        <v>65</v>
      </c>
      <c r="B187" s="57">
        <v>3128654</v>
      </c>
      <c r="C187" s="81">
        <v>2997876</v>
      </c>
      <c r="D187" s="58">
        <v>3168282</v>
      </c>
      <c r="E187" s="77">
        <v>14080222</v>
      </c>
      <c r="F187" s="81">
        <v>13476060</v>
      </c>
      <c r="G187" s="58">
        <v>14966686</v>
      </c>
      <c r="H187" s="85">
        <f t="shared" si="92"/>
        <v>4.5004088019960022</v>
      </c>
      <c r="I187" s="89">
        <f t="shared" si="104"/>
        <v>4.4952026034432375</v>
      </c>
      <c r="J187" s="127">
        <f t="shared" si="105"/>
        <v>4.7239122022597737</v>
      </c>
      <c r="L187" s="92">
        <f t="shared" si="93"/>
        <v>5.6842244308970752E-2</v>
      </c>
      <c r="M187" s="99">
        <f t="shared" si="94"/>
        <v>0.11061289427325198</v>
      </c>
      <c r="N187" s="93">
        <f t="shared" si="95"/>
        <v>5.0878596359894682E-2</v>
      </c>
      <c r="P187" s="25">
        <f t="shared" si="116"/>
        <v>0.41943424677955776</v>
      </c>
      <c r="Q187" s="110">
        <f t="shared" si="117"/>
        <v>0.41756305525612869</v>
      </c>
      <c r="R187" s="25">
        <f t="shared" si="118"/>
        <v>0.41394072159594436</v>
      </c>
      <c r="S187" s="51"/>
      <c r="T187" s="25">
        <f t="shared" si="119"/>
        <v>0.43290934815179988</v>
      </c>
      <c r="U187" s="110">
        <f t="shared" si="120"/>
        <v>0.43407342694903045</v>
      </c>
      <c r="V187" s="25">
        <f t="shared" si="121"/>
        <v>0.42981346617443228</v>
      </c>
    </row>
    <row r="188" spans="1:22" ht="20.100000000000001" customHeight="1">
      <c r="A188" s="56" t="s">
        <v>66</v>
      </c>
      <c r="B188" s="57">
        <v>96066</v>
      </c>
      <c r="C188" s="81">
        <v>88155</v>
      </c>
      <c r="D188" s="58">
        <v>109860</v>
      </c>
      <c r="E188" s="77">
        <v>666755</v>
      </c>
      <c r="F188" s="81">
        <v>579764</v>
      </c>
      <c r="G188" s="58">
        <v>738653</v>
      </c>
      <c r="H188" s="85">
        <f t="shared" si="92"/>
        <v>6.940592925696917</v>
      </c>
      <c r="I188" s="89">
        <f t="shared" si="104"/>
        <v>6.5766434121717428</v>
      </c>
      <c r="J188" s="127">
        <f t="shared" si="105"/>
        <v>6.7235845621700348</v>
      </c>
      <c r="L188" s="92">
        <f t="shared" si="93"/>
        <v>0.24621405478985878</v>
      </c>
      <c r="M188" s="99">
        <f t="shared" si="94"/>
        <v>0.27405806500576096</v>
      </c>
      <c r="N188" s="93">
        <f t="shared" si="95"/>
        <v>2.2342879306233972E-2</v>
      </c>
      <c r="P188" s="25">
        <f t="shared" si="116"/>
        <v>1.2878819566217612E-2</v>
      </c>
      <c r="Q188" s="110">
        <f t="shared" si="117"/>
        <v>1.2278783757601724E-2</v>
      </c>
      <c r="R188" s="25">
        <f t="shared" si="118"/>
        <v>1.4353371219648518E-2</v>
      </c>
      <c r="S188" s="51"/>
      <c r="T188" s="25">
        <f t="shared" si="119"/>
        <v>2.0499994419615919E-2</v>
      </c>
      <c r="U188" s="110">
        <f t="shared" si="120"/>
        <v>1.8674608624603756E-2</v>
      </c>
      <c r="V188" s="25">
        <f t="shared" si="121"/>
        <v>2.1212645620422781E-2</v>
      </c>
    </row>
    <row r="189" spans="1:22" s="3" customFormat="1" ht="22.5" customHeight="1">
      <c r="A189" s="33" t="s">
        <v>13</v>
      </c>
      <c r="B189" s="114">
        <v>83276852</v>
      </c>
      <c r="C189" s="118">
        <v>86941226</v>
      </c>
      <c r="D189" s="115">
        <v>91598607</v>
      </c>
      <c r="E189" s="9">
        <v>309553549</v>
      </c>
      <c r="F189" s="118">
        <v>329142871</v>
      </c>
      <c r="G189" s="115">
        <v>365138733</v>
      </c>
      <c r="H189" s="86">
        <f t="shared" si="92"/>
        <v>3.7171619911857379</v>
      </c>
      <c r="I189" s="90">
        <f t="shared" si="104"/>
        <v>3.7858089440790725</v>
      </c>
      <c r="J189" s="128">
        <f t="shared" si="105"/>
        <v>3.9862913308277714</v>
      </c>
      <c r="K189" s="47"/>
      <c r="L189" s="96">
        <f t="shared" si="93"/>
        <v>5.3569304394212244E-2</v>
      </c>
      <c r="M189" s="108">
        <f t="shared" si="94"/>
        <v>0.10936242334715492</v>
      </c>
      <c r="N189" s="105">
        <f t="shared" si="95"/>
        <v>5.2956287469881236E-2</v>
      </c>
      <c r="O189" s="48"/>
      <c r="P189" s="24">
        <f>P7+P35+P21+P49+P63+P77+P91+P105+P119+P133+P147+P161+P175</f>
        <v>1</v>
      </c>
      <c r="Q189" s="111">
        <f t="shared" ref="Q189:R189" si="122">Q7+Q35+Q21+Q49+Q63+Q77+Q91+Q105+Q119+Q133+Q147+Q161+Q175</f>
        <v>0.99999999999999989</v>
      </c>
      <c r="R189" s="24">
        <f t="shared" si="122"/>
        <v>1</v>
      </c>
      <c r="S189" s="52"/>
      <c r="T189" s="24">
        <f>T7+T35+T21+T49+T63+T77+T91+T105+T119+T133+T147+T161+T175</f>
        <v>1</v>
      </c>
      <c r="U189" s="111">
        <f t="shared" ref="U189:V189" si="123">U7+U35+U21+U49+U63+U77+U91+U105+U119+U133+U147+U161+U175</f>
        <v>0.99999999999999989</v>
      </c>
      <c r="V189" s="24">
        <f t="shared" si="123"/>
        <v>1</v>
      </c>
    </row>
    <row r="190" spans="1:22" ht="20.100000000000001" customHeight="1">
      <c r="A190" s="56" t="s">
        <v>54</v>
      </c>
      <c r="B190" s="57">
        <f>B8+B22+B36+B50+B64+B78+B92+B106+B120+B134+B148+B162+B176</f>
        <v>14195583</v>
      </c>
      <c r="C190" s="81">
        <f t="shared" ref="C190:D190" si="124">C8+C22+C36+C50+C64+C78+C92+C106+C120+C134+C148+C162+C176</f>
        <v>15163350</v>
      </c>
      <c r="D190" s="57">
        <f t="shared" si="124"/>
        <v>15575497</v>
      </c>
      <c r="E190" s="77">
        <f t="shared" ref="E190" si="125">E8+E22+E36+E50+E64+E78+E92+E106+E120+E134+E148+E162+E176</f>
        <v>46993718</v>
      </c>
      <c r="F190" s="81">
        <f t="shared" ref="F190:G190" si="126">F8+F22+F36+F50+F64+F78+F92+F106+F120+F134+F148+F162+F176</f>
        <v>49764117</v>
      </c>
      <c r="G190" s="79">
        <f t="shared" si="126"/>
        <v>52073677</v>
      </c>
      <c r="H190" s="85">
        <f t="shared" si="92"/>
        <v>3.3104464959276418</v>
      </c>
      <c r="I190" s="89">
        <f t="shared" si="104"/>
        <v>3.2818682547062488</v>
      </c>
      <c r="J190" s="127">
        <f t="shared" si="105"/>
        <v>3.3433075682914004</v>
      </c>
      <c r="L190" s="97">
        <f t="shared" si="93"/>
        <v>2.7180471333841136E-2</v>
      </c>
      <c r="M190" s="98">
        <f t="shared" si="94"/>
        <v>4.6410147295490041E-2</v>
      </c>
      <c r="N190" s="99">
        <f t="shared" si="95"/>
        <v>1.872083484675131E-2</v>
      </c>
      <c r="P190" s="26">
        <f>B190/$B$189</f>
        <v>0.17046253141269077</v>
      </c>
      <c r="Q190" s="112">
        <f>C190/$C$189</f>
        <v>0.17440920375334942</v>
      </c>
      <c r="R190" s="26">
        <f>D190/$D$189</f>
        <v>0.17004076273780014</v>
      </c>
      <c r="T190" s="26">
        <f>E190/$E$189</f>
        <v>0.15181127191664018</v>
      </c>
      <c r="U190" s="112">
        <f>F190/$F$189</f>
        <v>0.15119305743675063</v>
      </c>
      <c r="V190" s="26">
        <f>G190/$G$189</f>
        <v>0.14261340223251529</v>
      </c>
    </row>
    <row r="191" spans="1:22" ht="20.100000000000001" customHeight="1">
      <c r="A191" s="56" t="s">
        <v>55</v>
      </c>
      <c r="B191" s="57">
        <f t="shared" ref="B191:E191" si="127">B9+B23+B37+B51+B65+B79+B93+B107+B121+B135+B149+B163+B177</f>
        <v>120399</v>
      </c>
      <c r="C191" s="81">
        <f t="shared" ref="C191:D191" si="128">C9+C23+C37+C51+C65+C79+C93+C107+C121+C135+C149+C163+C177</f>
        <v>119883</v>
      </c>
      <c r="D191" s="57">
        <f t="shared" si="128"/>
        <v>137478</v>
      </c>
      <c r="E191" s="77">
        <f t="shared" si="127"/>
        <v>660862</v>
      </c>
      <c r="F191" s="81">
        <f t="shared" ref="F191:G191" si="129">F9+F23+F37+F51+F65+F79+F93+F107+F121+F135+F149+F163+F177</f>
        <v>731896</v>
      </c>
      <c r="G191" s="79">
        <f t="shared" si="129"/>
        <v>955789</v>
      </c>
      <c r="H191" s="85">
        <f t="shared" si="92"/>
        <v>5.4889326323308332</v>
      </c>
      <c r="I191" s="89">
        <f t="shared" si="104"/>
        <v>6.1050857919805139</v>
      </c>
      <c r="J191" s="127">
        <f t="shared" si="105"/>
        <v>6.952305096088101</v>
      </c>
      <c r="L191" s="97">
        <f t="shared" si="93"/>
        <v>0.146768098896424</v>
      </c>
      <c r="M191" s="98">
        <f t="shared" si="94"/>
        <v>0.3059082164679135</v>
      </c>
      <c r="N191" s="99">
        <f t="shared" si="95"/>
        <v>0.13877271065059771</v>
      </c>
      <c r="P191" s="26">
        <f t="shared" ref="P191:P202" si="130">B191/$B$189</f>
        <v>1.4457679067887918E-3</v>
      </c>
      <c r="Q191" s="112">
        <f t="shared" ref="Q191:Q202" si="131">C191/$C$189</f>
        <v>1.3788970493698813E-3</v>
      </c>
      <c r="R191" s="26">
        <f t="shared" ref="R191:R202" si="132">D191/$D$189</f>
        <v>1.5008743528163043E-3</v>
      </c>
      <c r="T191" s="26">
        <f t="shared" ref="T191:T202" si="133">E191/$E$189</f>
        <v>2.1348874924383438E-3</v>
      </c>
      <c r="U191" s="112">
        <f t="shared" ref="U191:U202" si="134">F191/$F$189</f>
        <v>2.2236422674942274E-3</v>
      </c>
      <c r="V191" s="26">
        <f t="shared" ref="V191:V202" si="135">G191/$G$189</f>
        <v>2.6176050734119188E-3</v>
      </c>
    </row>
    <row r="192" spans="1:22" ht="20.100000000000001" customHeight="1">
      <c r="A192" s="56" t="s">
        <v>56</v>
      </c>
      <c r="B192" s="57">
        <f t="shared" ref="B192:E192" si="136">B10+B24+B38+B52+B66+B80+B94+B108+B122+B136+B150+B164+B178</f>
        <v>7662089</v>
      </c>
      <c r="C192" s="81">
        <f t="shared" ref="C192:D192" si="137">C10+C24+C38+C52+C66+C80+C94+C108+C122+C136+C150+C164+C178</f>
        <v>9034935</v>
      </c>
      <c r="D192" s="57">
        <f t="shared" si="137"/>
        <v>10398116</v>
      </c>
      <c r="E192" s="77">
        <f t="shared" si="136"/>
        <v>45967288</v>
      </c>
      <c r="F192" s="81">
        <f t="shared" ref="F192:G192" si="138">F10+F24+F38+F52+F66+F80+F94+F108+F122+F136+F150+F164+F178</f>
        <v>54554541</v>
      </c>
      <c r="G192" s="79">
        <f t="shared" si="138"/>
        <v>65315798</v>
      </c>
      <c r="H192" s="85">
        <f t="shared" si="92"/>
        <v>5.9993153303231015</v>
      </c>
      <c r="I192" s="89">
        <f t="shared" si="104"/>
        <v>6.0381774744367283</v>
      </c>
      <c r="J192" s="127">
        <f t="shared" si="105"/>
        <v>6.2815031107558328</v>
      </c>
      <c r="L192" s="97">
        <f t="shared" si="93"/>
        <v>0.15087889398208176</v>
      </c>
      <c r="M192" s="98">
        <f t="shared" si="94"/>
        <v>0.19725685163403722</v>
      </c>
      <c r="N192" s="99">
        <f t="shared" si="95"/>
        <v>4.0297860960405635E-2</v>
      </c>
      <c r="P192" s="26">
        <f t="shared" si="130"/>
        <v>9.2007428426809409E-2</v>
      </c>
      <c r="Q192" s="112">
        <f t="shared" si="131"/>
        <v>0.10392003213757303</v>
      </c>
      <c r="R192" s="26">
        <f t="shared" si="132"/>
        <v>0.1135182765388561</v>
      </c>
      <c r="T192" s="26">
        <f t="shared" si="133"/>
        <v>0.14849543204558768</v>
      </c>
      <c r="U192" s="112">
        <f t="shared" si="134"/>
        <v>0.16574729640734037</v>
      </c>
      <c r="V192" s="26">
        <f t="shared" si="135"/>
        <v>0.17887940143561817</v>
      </c>
    </row>
    <row r="193" spans="1:22" ht="20.100000000000001" customHeight="1">
      <c r="A193" s="56" t="s">
        <v>57</v>
      </c>
      <c r="B193" s="57">
        <f t="shared" ref="B193:E193" si="139">B11+B25+B39+B53+B67+B81+B95+B109+B123+B137+B151+B165+B179</f>
        <v>12192</v>
      </c>
      <c r="C193" s="81">
        <f t="shared" ref="C193:D193" si="140">C11+C25+C39+C53+C67+C81+C95+C109+C123+C137+C151+C165+C179</f>
        <v>6736</v>
      </c>
      <c r="D193" s="57">
        <f t="shared" si="140"/>
        <v>4227</v>
      </c>
      <c r="E193" s="77">
        <f t="shared" si="139"/>
        <v>39799</v>
      </c>
      <c r="F193" s="81">
        <f t="shared" ref="F193:G193" si="141">F11+F25+F39+F53+F67+F81+F95+F109+F123+F137+F151+F165+F179</f>
        <v>37775</v>
      </c>
      <c r="G193" s="79">
        <f t="shared" si="141"/>
        <v>24818</v>
      </c>
      <c r="H193" s="85">
        <f t="shared" si="92"/>
        <v>3.2643536745406823</v>
      </c>
      <c r="I193" s="89">
        <f t="shared" si="104"/>
        <v>5.6079275534441804</v>
      </c>
      <c r="J193" s="127">
        <f t="shared" si="105"/>
        <v>5.8713035249585994</v>
      </c>
      <c r="L193" s="97">
        <f t="shared" si="93"/>
        <v>-0.37247624703087884</v>
      </c>
      <c r="M193" s="98">
        <f t="shared" si="94"/>
        <v>-0.34300463269358039</v>
      </c>
      <c r="N193" s="99">
        <f t="shared" si="95"/>
        <v>4.6964938295728044E-2</v>
      </c>
      <c r="P193" s="26">
        <f t="shared" si="130"/>
        <v>1.4640322859466398E-4</v>
      </c>
      <c r="Q193" s="112">
        <f t="shared" si="131"/>
        <v>7.7477628392311836E-5</v>
      </c>
      <c r="R193" s="26">
        <f t="shared" si="132"/>
        <v>4.6146989986430691E-5</v>
      </c>
      <c r="T193" s="26">
        <f t="shared" si="133"/>
        <v>1.2856903152481705E-4</v>
      </c>
      <c r="U193" s="112">
        <f t="shared" si="134"/>
        <v>1.1476779030708522E-4</v>
      </c>
      <c r="V193" s="26">
        <f t="shared" si="135"/>
        <v>6.796868630203633E-5</v>
      </c>
    </row>
    <row r="194" spans="1:22" ht="20.100000000000001" customHeight="1">
      <c r="A194" s="56" t="s">
        <v>58</v>
      </c>
      <c r="B194" s="57">
        <f t="shared" ref="B194:E194" si="142">B12+B26+B40+B54+B68+B82+B96+B110+B124+B138+B152+B166+B180</f>
        <v>9977</v>
      </c>
      <c r="C194" s="81">
        <f t="shared" ref="C194:D194" si="143">C12+C26+C40+C54+C68+C82+C96+C110+C124+C138+C152+C166+C180</f>
        <v>9452</v>
      </c>
      <c r="D194" s="57">
        <f t="shared" si="143"/>
        <v>11342</v>
      </c>
      <c r="E194" s="77">
        <f t="shared" si="142"/>
        <v>41376</v>
      </c>
      <c r="F194" s="81">
        <f t="shared" ref="F194:G194" si="144">F12+F26+F40+F54+F68+F82+F96+F110+F124+F138+F152+F166+F180</f>
        <v>40455</v>
      </c>
      <c r="G194" s="79">
        <f t="shared" si="144"/>
        <v>45140</v>
      </c>
      <c r="H194" s="85">
        <f t="shared" si="92"/>
        <v>4.1471384183622328</v>
      </c>
      <c r="I194" s="89">
        <f t="shared" si="104"/>
        <v>4.2800465509944985</v>
      </c>
      <c r="J194" s="127">
        <f t="shared" si="105"/>
        <v>3.9798977252689118</v>
      </c>
      <c r="L194" s="97">
        <f t="shared" si="93"/>
        <v>0.19995768091409225</v>
      </c>
      <c r="M194" s="98">
        <f t="shared" si="94"/>
        <v>0.11580768755407242</v>
      </c>
      <c r="N194" s="99">
        <f t="shared" si="95"/>
        <v>-7.0127467575287233E-2</v>
      </c>
      <c r="P194" s="26">
        <f t="shared" si="130"/>
        <v>1.1980520108997396E-4</v>
      </c>
      <c r="Q194" s="112">
        <f t="shared" si="131"/>
        <v>1.0871712345073211E-4</v>
      </c>
      <c r="R194" s="26">
        <f t="shared" si="132"/>
        <v>1.2382284372512345E-4</v>
      </c>
      <c r="T194" s="26">
        <f t="shared" si="133"/>
        <v>1.3366346512150632E-4</v>
      </c>
      <c r="U194" s="112">
        <f t="shared" si="134"/>
        <v>1.2291015107539728E-4</v>
      </c>
      <c r="V194" s="26">
        <f t="shared" si="135"/>
        <v>1.2362424448682084E-4</v>
      </c>
    </row>
    <row r="195" spans="1:22" ht="20.100000000000001" customHeight="1">
      <c r="A195" s="56" t="s">
        <v>59</v>
      </c>
      <c r="B195" s="57">
        <f t="shared" ref="B195:E195" si="145">B13+B27+B41+B55+B69+B83+B97+B111+B125+B139+B153+B167+B181</f>
        <v>681434</v>
      </c>
      <c r="C195" s="81">
        <f t="shared" ref="C195:D195" si="146">C13+C27+C41+C55+C69+C83+C97+C111+C125+C139+C153+C167+C181</f>
        <v>357673</v>
      </c>
      <c r="D195" s="57">
        <f t="shared" si="146"/>
        <v>267894</v>
      </c>
      <c r="E195" s="77">
        <f t="shared" si="145"/>
        <v>1891889</v>
      </c>
      <c r="F195" s="81">
        <f t="shared" ref="F195:G195" si="147">F13+F27+F41+F55+F69+F83+F97+F111+F125+F139+F153+F167+F181</f>
        <v>1365164</v>
      </c>
      <c r="G195" s="79">
        <f t="shared" si="147"/>
        <v>1341448</v>
      </c>
      <c r="H195" s="85">
        <f t="shared" si="92"/>
        <v>2.7763349055080901</v>
      </c>
      <c r="I195" s="89">
        <f t="shared" si="104"/>
        <v>3.8167935516519278</v>
      </c>
      <c r="J195" s="127">
        <f t="shared" si="105"/>
        <v>5.0073835173613448</v>
      </c>
      <c r="L195" s="97">
        <f t="shared" si="93"/>
        <v>-0.25100860282995918</v>
      </c>
      <c r="M195" s="98">
        <f t="shared" si="94"/>
        <v>-1.7372271756360406E-2</v>
      </c>
      <c r="N195" s="99">
        <f t="shared" si="95"/>
        <v>0.31193459892378084</v>
      </c>
      <c r="P195" s="26">
        <f t="shared" si="130"/>
        <v>8.1827540743254802E-3</v>
      </c>
      <c r="Q195" s="112">
        <f t="shared" si="131"/>
        <v>4.1139631502320889E-3</v>
      </c>
      <c r="R195" s="26">
        <f t="shared" si="132"/>
        <v>2.924651463313192E-3</v>
      </c>
      <c r="T195" s="26">
        <f t="shared" si="133"/>
        <v>6.1116695515579435E-3</v>
      </c>
      <c r="U195" s="112">
        <f t="shared" si="134"/>
        <v>4.1476335059373046E-3</v>
      </c>
      <c r="V195" s="26">
        <f t="shared" si="135"/>
        <v>3.6738036224713525E-3</v>
      </c>
    </row>
    <row r="196" spans="1:22" ht="20.100000000000001" customHeight="1">
      <c r="A196" s="56" t="s">
        <v>60</v>
      </c>
      <c r="B196" s="57">
        <f t="shared" ref="B196:E196" si="148">B14+B28+B42+B56+B70+B84+B98+B112+B126+B140+B154+B168+B182</f>
        <v>3810967</v>
      </c>
      <c r="C196" s="81">
        <f t="shared" ref="C196:D196" si="149">C14+C28+C42+C56+C70+C84+C98+C112+C126+C140+C154+C168+C182</f>
        <v>3842373</v>
      </c>
      <c r="D196" s="57">
        <f t="shared" si="149"/>
        <v>3885075</v>
      </c>
      <c r="E196" s="77">
        <f t="shared" si="148"/>
        <v>13534648</v>
      </c>
      <c r="F196" s="81">
        <f t="shared" ref="F196:G196" si="150">F14+F28+F42+F56+F70+F84+F98+F112+F126+F140+F154+F168+F182</f>
        <v>13753237</v>
      </c>
      <c r="G196" s="79">
        <f t="shared" si="150"/>
        <v>14862117</v>
      </c>
      <c r="H196" s="85">
        <f t="shared" si="92"/>
        <v>3.5514996587480292</v>
      </c>
      <c r="I196" s="89">
        <f t="shared" si="104"/>
        <v>3.5793602026664253</v>
      </c>
      <c r="J196" s="127">
        <f t="shared" si="105"/>
        <v>3.8254388911410975</v>
      </c>
      <c r="L196" s="97">
        <f t="shared" si="93"/>
        <v>1.1113444738446788E-2</v>
      </c>
      <c r="M196" s="98">
        <f t="shared" si="94"/>
        <v>8.0626837158408599E-2</v>
      </c>
      <c r="N196" s="99">
        <f t="shared" si="95"/>
        <v>6.8749350314438087E-2</v>
      </c>
      <c r="P196" s="26">
        <f t="shared" si="130"/>
        <v>4.5762620806079464E-2</v>
      </c>
      <c r="Q196" s="112">
        <f t="shared" si="131"/>
        <v>4.4195063455856949E-2</v>
      </c>
      <c r="R196" s="26">
        <f t="shared" si="132"/>
        <v>4.2414127542354435E-2</v>
      </c>
      <c r="T196" s="26">
        <f t="shared" si="133"/>
        <v>4.3723123329463105E-2</v>
      </c>
      <c r="U196" s="112">
        <f t="shared" si="134"/>
        <v>4.1785006487349986E-2</v>
      </c>
      <c r="V196" s="26">
        <f t="shared" si="135"/>
        <v>4.0702658077087644E-2</v>
      </c>
    </row>
    <row r="197" spans="1:22" ht="20.100000000000001" customHeight="1">
      <c r="A197" s="56" t="s">
        <v>61</v>
      </c>
      <c r="B197" s="57">
        <f t="shared" ref="B197:E197" si="151">B15+B29+B43+B57+B71+B85+B99+B113+B127+B141+B155+B169+B183</f>
        <v>307161</v>
      </c>
      <c r="C197" s="81">
        <f t="shared" ref="C197:D197" si="152">C15+C29+C43+C57+C71+C85+C99+C113+C127+C141+C155+C169+C183</f>
        <v>396809</v>
      </c>
      <c r="D197" s="57">
        <f t="shared" si="152"/>
        <v>582123</v>
      </c>
      <c r="E197" s="77">
        <f t="shared" si="151"/>
        <v>1154152</v>
      </c>
      <c r="F197" s="81">
        <f t="shared" ref="F197:G197" si="153">F15+F29+F43+F57+F71+F85+F99+F113+F127+F141+F155+F169+F183</f>
        <v>1547108</v>
      </c>
      <c r="G197" s="79">
        <f t="shared" si="153"/>
        <v>2157035</v>
      </c>
      <c r="H197" s="85">
        <f t="shared" si="92"/>
        <v>3.757482232444874</v>
      </c>
      <c r="I197" s="89">
        <f t="shared" si="104"/>
        <v>3.8988732614431627</v>
      </c>
      <c r="J197" s="127">
        <f t="shared" si="105"/>
        <v>3.7054625912393084</v>
      </c>
      <c r="L197" s="97">
        <f t="shared" si="93"/>
        <v>0.46701057687703657</v>
      </c>
      <c r="M197" s="98">
        <f t="shared" si="94"/>
        <v>0.3942368599994312</v>
      </c>
      <c r="N197" s="99">
        <f t="shared" si="95"/>
        <v>-4.9606811310471677E-2</v>
      </c>
      <c r="P197" s="26">
        <f t="shared" si="130"/>
        <v>3.6884319306402214E-3</v>
      </c>
      <c r="Q197" s="112">
        <f t="shared" si="131"/>
        <v>4.5641063308677057E-3</v>
      </c>
      <c r="R197" s="26">
        <f t="shared" si="132"/>
        <v>6.3551512306295223E-3</v>
      </c>
      <c r="T197" s="26">
        <f t="shared" si="133"/>
        <v>3.7284405355016621E-3</v>
      </c>
      <c r="U197" s="112">
        <f t="shared" si="134"/>
        <v>4.7004147326648316E-3</v>
      </c>
      <c r="V197" s="26">
        <f t="shared" si="135"/>
        <v>5.907439570372831E-3</v>
      </c>
    </row>
    <row r="198" spans="1:22" ht="20.100000000000001" customHeight="1">
      <c r="A198" s="56" t="s">
        <v>62</v>
      </c>
      <c r="B198" s="57">
        <f t="shared" ref="B198:E198" si="154">B16+B30+B44+B58+B72+B86+B100+B114+B128+B142+B156+B170+B184</f>
        <v>4173999</v>
      </c>
      <c r="C198" s="81">
        <f t="shared" ref="C198:D198" si="155">C16+C30+C44+C58+C72+C86+C100+C114+C128+C142+C156+C170+C184</f>
        <v>4036615</v>
      </c>
      <c r="D198" s="57">
        <f t="shared" si="155"/>
        <v>3975322</v>
      </c>
      <c r="E198" s="77">
        <f t="shared" si="154"/>
        <v>14240099</v>
      </c>
      <c r="F198" s="81">
        <f t="shared" ref="F198:G198" si="156">F16+F30+F44+F58+F72+F86+F100+F114+F128+F142+F156+F170+F184</f>
        <v>13990300</v>
      </c>
      <c r="G198" s="79">
        <f t="shared" si="156"/>
        <v>14478544</v>
      </c>
      <c r="H198" s="85">
        <f t="shared" si="92"/>
        <v>3.4116201273646687</v>
      </c>
      <c r="I198" s="89">
        <f t="shared" si="104"/>
        <v>3.465849480319525</v>
      </c>
      <c r="J198" s="127">
        <f t="shared" si="105"/>
        <v>3.6421059727991847</v>
      </c>
      <c r="L198" s="97">
        <f t="shared" si="93"/>
        <v>-1.5184257106511272E-2</v>
      </c>
      <c r="M198" s="98">
        <f t="shared" si="94"/>
        <v>3.4898751277670954E-2</v>
      </c>
      <c r="N198" s="99">
        <f t="shared" si="95"/>
        <v>5.0855206921279851E-2</v>
      </c>
      <c r="P198" s="26">
        <f t="shared" si="130"/>
        <v>5.012195946119577E-2</v>
      </c>
      <c r="Q198" s="112">
        <f t="shared" si="131"/>
        <v>4.6429239449648434E-2</v>
      </c>
      <c r="R198" s="26">
        <f t="shared" si="132"/>
        <v>4.3399371783022861E-2</v>
      </c>
      <c r="T198" s="26">
        <f t="shared" si="133"/>
        <v>4.6002053751288116E-2</v>
      </c>
      <c r="U198" s="112">
        <f t="shared" si="134"/>
        <v>4.250524994661057E-2</v>
      </c>
      <c r="V198" s="26">
        <f t="shared" si="135"/>
        <v>3.9652172425103965E-2</v>
      </c>
    </row>
    <row r="199" spans="1:22" ht="20.100000000000001" customHeight="1">
      <c r="A199" s="56" t="s">
        <v>63</v>
      </c>
      <c r="B199" s="57">
        <f t="shared" ref="B199:E199" si="157">B17+B31+B45+B59+B73+B87+B101+B115+B129+B143+B157+B171+B185</f>
        <v>6153564</v>
      </c>
      <c r="C199" s="81">
        <f t="shared" ref="C199:D199" si="158">C17+C31+C45+C59+C73+C87+C101+C115+C129+C143+C157+C171+C185</f>
        <v>6374814</v>
      </c>
      <c r="D199" s="57">
        <f t="shared" si="158"/>
        <v>6226908</v>
      </c>
      <c r="E199" s="77">
        <f t="shared" si="157"/>
        <v>14710977</v>
      </c>
      <c r="F199" s="81">
        <f t="shared" ref="F199:G199" si="159">F17+F31+F45+F59+F73+F87+F101+F115+F129+F143+F157+F171+F185</f>
        <v>15817826</v>
      </c>
      <c r="G199" s="79">
        <f t="shared" si="159"/>
        <v>16133749</v>
      </c>
      <c r="H199" s="85">
        <f t="shared" si="92"/>
        <v>2.390643373498675</v>
      </c>
      <c r="I199" s="89">
        <f t="shared" si="104"/>
        <v>2.4813000034197077</v>
      </c>
      <c r="J199" s="127">
        <f t="shared" si="105"/>
        <v>2.5909727588716582</v>
      </c>
      <c r="L199" s="97">
        <f t="shared" si="93"/>
        <v>-2.3201618117799201E-2</v>
      </c>
      <c r="M199" s="98">
        <f t="shared" si="94"/>
        <v>1.9972592946717205E-2</v>
      </c>
      <c r="N199" s="99">
        <f t="shared" si="95"/>
        <v>4.4199715995970029E-2</v>
      </c>
      <c r="P199" s="26">
        <f t="shared" si="130"/>
        <v>7.3892850800844387E-2</v>
      </c>
      <c r="Q199" s="112">
        <f t="shared" si="131"/>
        <v>7.3323258634517066E-2</v>
      </c>
      <c r="R199" s="26">
        <f t="shared" si="132"/>
        <v>6.7980378784581297E-2</v>
      </c>
      <c r="T199" s="26">
        <f t="shared" si="133"/>
        <v>4.7523205750743952E-2</v>
      </c>
      <c r="U199" s="112">
        <f t="shared" si="134"/>
        <v>4.8057629053129332E-2</v>
      </c>
      <c r="V199" s="26">
        <f t="shared" si="135"/>
        <v>4.4185257662051426E-2</v>
      </c>
    </row>
    <row r="200" spans="1:22" ht="20.100000000000001" customHeight="1">
      <c r="A200" s="56" t="s">
        <v>64</v>
      </c>
      <c r="B200" s="57">
        <f t="shared" ref="B200:E200" si="160">B18+B32+B46+B60+B74+B88+B102+B116+B130+B144+B158+B172+B186</f>
        <v>16145484</v>
      </c>
      <c r="C200" s="81">
        <f t="shared" ref="C200:D200" si="161">C18+C32+C46+C60+C74+C88+C102+C116+C130+C144+C158+C172+C186</f>
        <v>17503137</v>
      </c>
      <c r="D200" s="57">
        <f t="shared" si="161"/>
        <v>18563271</v>
      </c>
      <c r="E200" s="77">
        <f t="shared" si="160"/>
        <v>48596012</v>
      </c>
      <c r="F200" s="81">
        <f t="shared" ref="F200:G200" si="162">F18+F32+F46+F60+F74+F88+F102+F116+F130+F144+F158+F172+F186</f>
        <v>53255368</v>
      </c>
      <c r="G200" s="79">
        <f t="shared" si="162"/>
        <v>59678734</v>
      </c>
      <c r="H200" s="85">
        <f t="shared" ref="H200:H202" si="163">E200/B200</f>
        <v>3.0098826396285179</v>
      </c>
      <c r="I200" s="89">
        <f t="shared" si="104"/>
        <v>3.0426184746197209</v>
      </c>
      <c r="J200" s="127">
        <f t="shared" si="105"/>
        <v>3.2148824417851789</v>
      </c>
      <c r="L200" s="97">
        <f t="shared" ref="L200:L202" si="164">(D200-C200)/C200</f>
        <v>6.0568228426710023E-2</v>
      </c>
      <c r="M200" s="98">
        <f t="shared" ref="M200:M202" si="165">(G200-F200)/F200</f>
        <v>0.12061443270845486</v>
      </c>
      <c r="N200" s="99">
        <f t="shared" ref="N200:N202" si="166">(J200-I200)/I200</f>
        <v>5.6617012156605757E-2</v>
      </c>
      <c r="P200" s="26">
        <f t="shared" si="130"/>
        <v>0.19387721332213662</v>
      </c>
      <c r="Q200" s="112">
        <f t="shared" si="131"/>
        <v>0.20132148815108727</v>
      </c>
      <c r="R200" s="26">
        <f t="shared" si="132"/>
        <v>0.20265887886264472</v>
      </c>
      <c r="T200" s="26">
        <f t="shared" si="133"/>
        <v>0.15698741673932481</v>
      </c>
      <c r="U200" s="112">
        <f t="shared" si="134"/>
        <v>0.1618001563825455</v>
      </c>
      <c r="V200" s="26">
        <f t="shared" si="135"/>
        <v>0.16344125836685752</v>
      </c>
    </row>
    <row r="201" spans="1:22" ht="20.100000000000001" customHeight="1">
      <c r="A201" s="56" t="s">
        <v>65</v>
      </c>
      <c r="B201" s="57">
        <f t="shared" ref="B201:E201" si="167">B19+B33+B47+B61+B75+B89+B103+B117+B131+B145+B159+B173+B187</f>
        <v>29900773</v>
      </c>
      <c r="C201" s="81">
        <f t="shared" ref="C201:D201" si="168">C19+C33+C47+C61+C75+C89+C103+C117+C131+C145+C159+C173+C187</f>
        <v>29997773</v>
      </c>
      <c r="D201" s="57">
        <f t="shared" si="168"/>
        <v>31851903</v>
      </c>
      <c r="E201" s="77">
        <f t="shared" si="167"/>
        <v>121003293</v>
      </c>
      <c r="F201" s="81">
        <f t="shared" ref="F201:G201" si="169">F19+F33+F47+F61+F75+F89+F103+F117+F131+F145+F159+F173+F187</f>
        <v>123633968</v>
      </c>
      <c r="G201" s="79">
        <f t="shared" si="169"/>
        <v>137259140</v>
      </c>
      <c r="H201" s="85">
        <f t="shared" si="163"/>
        <v>4.0468282542394469</v>
      </c>
      <c r="I201" s="89">
        <f t="shared" si="104"/>
        <v>4.1214382147634758</v>
      </c>
      <c r="J201" s="127">
        <f t="shared" si="105"/>
        <v>4.3092916614746688</v>
      </c>
      <c r="L201" s="97">
        <f t="shared" si="164"/>
        <v>6.1808921615614597E-2</v>
      </c>
      <c r="M201" s="98">
        <f t="shared" si="165"/>
        <v>0.11020573245695714</v>
      </c>
      <c r="N201" s="99">
        <f t="shared" si="166"/>
        <v>4.5579585795628298E-2</v>
      </c>
      <c r="P201" s="26">
        <f t="shared" si="130"/>
        <v>0.35905263325755876</v>
      </c>
      <c r="Q201" s="112">
        <f t="shared" si="131"/>
        <v>0.3450350815158737</v>
      </c>
      <c r="R201" s="26">
        <f t="shared" si="132"/>
        <v>0.34773348682038363</v>
      </c>
      <c r="T201" s="26">
        <f t="shared" si="133"/>
        <v>0.39089615800205219</v>
      </c>
      <c r="U201" s="112">
        <f t="shared" si="134"/>
        <v>0.37562401890819019</v>
      </c>
      <c r="V201" s="26">
        <f t="shared" si="135"/>
        <v>0.37590955873750048</v>
      </c>
    </row>
    <row r="202" spans="1:22" ht="20.100000000000001" customHeight="1" thickBot="1">
      <c r="A202" s="59" t="s">
        <v>66</v>
      </c>
      <c r="B202" s="60">
        <f t="shared" ref="B202:E202" si="170">B20+B34+B48+B62+B76+B90+B104+B118+B132+B146+B160+B174+B188</f>
        <v>103230</v>
      </c>
      <c r="C202" s="82">
        <f t="shared" ref="C202:D202" si="171">C20+C34+C48+C62+C76+C90+C104+C118+C132+C146+C160+C174+C188</f>
        <v>97676</v>
      </c>
      <c r="D202" s="60">
        <f t="shared" si="171"/>
        <v>119451</v>
      </c>
      <c r="E202" s="78">
        <f t="shared" si="170"/>
        <v>719436</v>
      </c>
      <c r="F202" s="82">
        <f t="shared" ref="F202:G202" si="172">F20+F34+F48+F62+F76+F90+F104+F118+F132+F146+F160+F174+F188</f>
        <v>651116</v>
      </c>
      <c r="G202" s="80">
        <f t="shared" si="172"/>
        <v>812744</v>
      </c>
      <c r="H202" s="87">
        <f t="shared" si="163"/>
        <v>6.9692531240918338</v>
      </c>
      <c r="I202" s="91">
        <f t="shared" si="104"/>
        <v>6.6660796920430814</v>
      </c>
      <c r="J202" s="129">
        <f t="shared" si="105"/>
        <v>6.8039949435333318</v>
      </c>
      <c r="L202" s="100">
        <f t="shared" si="164"/>
        <v>0.22293091445186125</v>
      </c>
      <c r="M202" s="101">
        <f t="shared" si="165"/>
        <v>0.24823226583281627</v>
      </c>
      <c r="N202" s="102">
        <f t="shared" si="166"/>
        <v>2.068910932086095E-2</v>
      </c>
      <c r="P202" s="26">
        <f t="shared" si="130"/>
        <v>1.2396001712456663E-3</v>
      </c>
      <c r="Q202" s="112">
        <f t="shared" si="131"/>
        <v>1.1234716197813912E-3</v>
      </c>
      <c r="R202" s="26">
        <f t="shared" si="132"/>
        <v>1.3040700498862391E-3</v>
      </c>
      <c r="T202" s="26">
        <f t="shared" si="133"/>
        <v>2.3241083887557044E-3</v>
      </c>
      <c r="U202" s="112">
        <f t="shared" si="134"/>
        <v>1.9782169306045822E-3</v>
      </c>
      <c r="V202" s="26">
        <f t="shared" si="135"/>
        <v>2.2258498662205742E-3</v>
      </c>
    </row>
    <row r="204" spans="1:22">
      <c r="A204" s="83" t="s">
        <v>97</v>
      </c>
    </row>
  </sheetData>
  <mergeCells count="6">
    <mergeCell ref="B4:D4"/>
    <mergeCell ref="E4:G4"/>
    <mergeCell ref="P4:R4"/>
    <mergeCell ref="T4:V4"/>
    <mergeCell ref="H4:J4"/>
    <mergeCell ref="L4:N4"/>
  </mergeCells>
  <pageMargins left="0.7" right="0.7" top="0.75" bottom="0.75" header="0.3" footer="0.3"/>
  <pageSetup paperSize="9" orientation="portrait" horizontalDpi="0" verticalDpi="0" r:id="rId1"/>
  <ignoredErrors>
    <ignoredError sqref="H7:H202 I7:J9 I10:J151 I153:J202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D2B505F2-AA6D-462F-9526-4E14AE493516}">
            <x14:iconSet iconSet="3Triangles">
              <x14:cfvo type="percent">
                <xm:f>0</xm:f>
              </x14:cfvo>
              <x14:cfvo type="num">
                <xm:f>5.0000000000000001E-3</xm:f>
              </x14:cfvo>
              <x14:cfvo type="num">
                <xm:f>0.01</xm:f>
              </x14:cfvo>
            </x14:iconSet>
          </x14:cfRule>
          <xm:sqref>L7:N202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3312A-D620-4AFF-8F0C-BC52A1B32970}">
  <dimension ref="A2:N61"/>
  <sheetViews>
    <sheetView workbookViewId="0">
      <selection activeCell="M40" sqref="M40"/>
    </sheetView>
  </sheetViews>
  <sheetFormatPr defaultRowHeight="15"/>
  <cols>
    <col min="1" max="1" width="45.5703125" bestFit="1" customWidth="1"/>
    <col min="2" max="4" width="10.7109375" customWidth="1"/>
    <col min="5" max="5" width="1.7109375" customWidth="1"/>
    <col min="6" max="6" width="10.7109375" customWidth="1"/>
    <col min="7" max="7" width="1.7109375" customWidth="1"/>
    <col min="11" max="11" width="2" customWidth="1"/>
  </cols>
  <sheetData>
    <row r="2" spans="1:14">
      <c r="A2" s="2" t="s">
        <v>76</v>
      </c>
    </row>
    <row r="4" spans="1:14">
      <c r="A4" s="2" t="s">
        <v>15</v>
      </c>
    </row>
    <row r="5" spans="1:14">
      <c r="A5" s="2"/>
    </row>
    <row r="6" spans="1:14" ht="20.100000000000001" customHeight="1">
      <c r="A6" s="131" t="s">
        <v>16</v>
      </c>
      <c r="B6" s="125" t="s">
        <v>21</v>
      </c>
      <c r="C6" s="125"/>
      <c r="D6" s="125"/>
      <c r="E6" s="4"/>
      <c r="F6" s="69" t="s">
        <v>94</v>
      </c>
      <c r="H6" s="125" t="s">
        <v>19</v>
      </c>
      <c r="I6" s="125"/>
      <c r="J6" s="125"/>
      <c r="L6" s="125" t="s">
        <v>22</v>
      </c>
      <c r="M6" s="125"/>
      <c r="N6" s="125"/>
    </row>
    <row r="7" spans="1:14" ht="20.100000000000001" customHeight="1">
      <c r="A7" s="131"/>
      <c r="B7" s="64">
        <v>2019</v>
      </c>
      <c r="C7" s="30">
        <v>2020</v>
      </c>
      <c r="D7" s="22">
        <v>2021</v>
      </c>
      <c r="E7" s="11"/>
      <c r="F7" s="70"/>
      <c r="H7" s="64">
        <v>2019</v>
      </c>
      <c r="I7" s="30">
        <v>2020</v>
      </c>
      <c r="J7" s="22">
        <v>2021</v>
      </c>
      <c r="L7" s="64">
        <v>2019</v>
      </c>
      <c r="M7" s="30">
        <v>2020</v>
      </c>
      <c r="N7" s="22">
        <v>2021</v>
      </c>
    </row>
    <row r="8" spans="1:14" ht="20.100000000000001" customHeight="1">
      <c r="A8" s="130" t="s">
        <v>0</v>
      </c>
      <c r="B8" s="6">
        <v>651948</v>
      </c>
      <c r="C8" s="6">
        <v>644529</v>
      </c>
      <c r="D8" s="6">
        <v>592427</v>
      </c>
      <c r="E8" s="6"/>
      <c r="F8" s="19">
        <f>(D8-C8)/C8</f>
        <v>-8.0837324619993822E-2</v>
      </c>
      <c r="H8" s="17">
        <f>B8/$B$21</f>
        <v>4.5926116595563567E-2</v>
      </c>
      <c r="I8" s="17">
        <f>C8/$C$21</f>
        <v>4.2505712787741498E-2</v>
      </c>
      <c r="J8" s="17">
        <f>D8/$D$21</f>
        <v>3.8035832821257644E-2</v>
      </c>
      <c r="L8" s="17">
        <f>B8/'1'!C8</f>
        <v>0.10305449757320496</v>
      </c>
      <c r="M8" s="17">
        <f>C8/'1'!D8</f>
        <v>0.1002615082043513</v>
      </c>
      <c r="N8" s="17">
        <f>D8/'1'!E8</f>
        <v>9.1273304714920275E-2</v>
      </c>
    </row>
    <row r="9" spans="1:14" ht="20.100000000000001" customHeight="1">
      <c r="A9" s="130" t="s">
        <v>1</v>
      </c>
      <c r="B9" s="6">
        <v>1182854</v>
      </c>
      <c r="C9" s="6">
        <v>1333228</v>
      </c>
      <c r="D9" s="6">
        <v>1358895</v>
      </c>
      <c r="E9" s="6"/>
      <c r="F9" s="19">
        <f t="shared" ref="F9:F21" si="0">(D9-C9)/C9</f>
        <v>1.9251770889900301E-2</v>
      </c>
      <c r="H9" s="17">
        <f t="shared" ref="H9:H20" si="1">B9/$B$21</f>
        <v>8.3325496388559739E-2</v>
      </c>
      <c r="I9" s="17">
        <f t="shared" ref="I9:I20" si="2">C9/$C$21</f>
        <v>8.7924370274378688E-2</v>
      </c>
      <c r="J9" s="17">
        <f t="shared" ref="J9:J20" si="3">D9/$D$21</f>
        <v>8.7245691100579323E-2</v>
      </c>
      <c r="L9" s="17">
        <f>B9/'1'!C9</f>
        <v>9.2967891151736121E-2</v>
      </c>
      <c r="M9" s="17">
        <f>C9/'1'!D9</f>
        <v>9.6369131415185522E-2</v>
      </c>
      <c r="N9" s="17">
        <f>D9/'1'!E9</f>
        <v>9.3397393729574618E-2</v>
      </c>
    </row>
    <row r="10" spans="1:14" ht="20.100000000000001" customHeight="1">
      <c r="A10" s="130" t="s">
        <v>2</v>
      </c>
      <c r="B10" s="6">
        <v>597651</v>
      </c>
      <c r="C10" s="6">
        <v>628954</v>
      </c>
      <c r="D10" s="6">
        <v>669431</v>
      </c>
      <c r="E10" s="6"/>
      <c r="F10" s="19">
        <f t="shared" si="0"/>
        <v>6.4356057835708178E-2</v>
      </c>
      <c r="H10" s="17">
        <f t="shared" si="1"/>
        <v>4.2101194434916833E-2</v>
      </c>
      <c r="I10" s="17">
        <f t="shared" si="2"/>
        <v>4.1478565092806008E-2</v>
      </c>
      <c r="J10" s="17">
        <f t="shared" si="3"/>
        <v>4.2979752106786707E-2</v>
      </c>
      <c r="L10" s="17">
        <f>B10/'1'!C10</f>
        <v>0.21634848246807359</v>
      </c>
      <c r="M10" s="17">
        <f>C10/'1'!D10</f>
        <v>0.21533060629756279</v>
      </c>
      <c r="N10" s="17">
        <f>D10/'1'!E10</f>
        <v>0.21310873167338637</v>
      </c>
    </row>
    <row r="11" spans="1:14" ht="20.100000000000001" customHeight="1">
      <c r="A11" s="130" t="s">
        <v>3</v>
      </c>
      <c r="B11" s="6">
        <v>3778087</v>
      </c>
      <c r="C11" s="6">
        <v>4233127</v>
      </c>
      <c r="D11" s="6">
        <v>4434631</v>
      </c>
      <c r="E11" s="6"/>
      <c r="F11" s="19">
        <f t="shared" si="0"/>
        <v>4.7601690192616473E-2</v>
      </c>
      <c r="H11" s="17">
        <f t="shared" si="1"/>
        <v>0.26614525095587832</v>
      </c>
      <c r="I11" s="17">
        <f t="shared" si="2"/>
        <v>0.2791683236224185</v>
      </c>
      <c r="J11" s="17">
        <f t="shared" si="3"/>
        <v>0.28471842664153829</v>
      </c>
      <c r="L11" s="17">
        <f>B11/'1'!C11</f>
        <v>0.27881130820227301</v>
      </c>
      <c r="M11" s="17">
        <f>C11/'1'!D11</f>
        <v>0.29468957198476625</v>
      </c>
      <c r="N11" s="17">
        <f>D11/'1'!E11</f>
        <v>0.29440939416060913</v>
      </c>
    </row>
    <row r="12" spans="1:14" ht="20.100000000000001" customHeight="1">
      <c r="A12" s="130" t="s">
        <v>4</v>
      </c>
      <c r="B12" s="6">
        <v>3271408</v>
      </c>
      <c r="C12" s="6">
        <v>3394460</v>
      </c>
      <c r="D12" s="6">
        <v>3469562</v>
      </c>
      <c r="E12" s="6"/>
      <c r="F12" s="19">
        <f t="shared" si="0"/>
        <v>2.2124874059496945E-2</v>
      </c>
      <c r="H12" s="17">
        <f t="shared" si="1"/>
        <v>0.23045252879011732</v>
      </c>
      <c r="I12" s="17">
        <f t="shared" si="2"/>
        <v>0.2238595033419396</v>
      </c>
      <c r="J12" s="17">
        <f t="shared" si="3"/>
        <v>0.22275770718584453</v>
      </c>
      <c r="L12" s="17">
        <f>B12/'1'!C12</f>
        <v>0.29691042020154901</v>
      </c>
      <c r="M12" s="17">
        <f>C12/'1'!D12</f>
        <v>0.3051578258554476</v>
      </c>
      <c r="N12" s="17">
        <f>D12/'1'!E12</f>
        <v>0.30176543759859714</v>
      </c>
    </row>
    <row r="13" spans="1:14" ht="20.100000000000001" customHeight="1">
      <c r="A13" s="130" t="s">
        <v>5</v>
      </c>
      <c r="B13" s="6">
        <v>1200665</v>
      </c>
      <c r="C13" s="6">
        <v>1279090</v>
      </c>
      <c r="D13" s="6">
        <v>1271096</v>
      </c>
      <c r="E13" s="6"/>
      <c r="F13" s="19">
        <f t="shared" si="0"/>
        <v>-6.2497556856827901E-3</v>
      </c>
      <c r="H13" s="17">
        <f t="shared" si="1"/>
        <v>8.4580182441256549E-2</v>
      </c>
      <c r="I13" s="17">
        <f t="shared" si="2"/>
        <v>8.4354051050724285E-2</v>
      </c>
      <c r="J13" s="17">
        <f t="shared" si="3"/>
        <v>8.1608696017854199E-2</v>
      </c>
      <c r="L13" s="17">
        <f>B13/'1'!C13</f>
        <v>0.16458014664467815</v>
      </c>
      <c r="M13" s="17">
        <f>C13/'1'!D13</f>
        <v>0.16574622863154692</v>
      </c>
      <c r="N13" s="17">
        <f>D13/'1'!E13</f>
        <v>0.16237819202025755</v>
      </c>
    </row>
    <row r="14" spans="1:14" ht="20.100000000000001" customHeight="1">
      <c r="A14" s="130" t="s">
        <v>6</v>
      </c>
      <c r="B14" s="6">
        <v>312517</v>
      </c>
      <c r="C14" s="6">
        <v>334578</v>
      </c>
      <c r="D14" s="6">
        <v>324347</v>
      </c>
      <c r="E14" s="6"/>
      <c r="F14" s="19">
        <f t="shared" si="0"/>
        <v>-3.0578818691007776E-2</v>
      </c>
      <c r="H14" s="17">
        <f t="shared" si="1"/>
        <v>2.2015087369078114E-2</v>
      </c>
      <c r="I14" s="17">
        <f t="shared" si="2"/>
        <v>2.2064913096380416E-2</v>
      </c>
      <c r="J14" s="17">
        <f t="shared" si="3"/>
        <v>2.0824183010018878E-2</v>
      </c>
      <c r="L14" s="17">
        <f>B14/'1'!C14</f>
        <v>0.12549603373792392</v>
      </c>
      <c r="M14" s="17">
        <f>C14/'1'!D14</f>
        <v>0.12762529252564786</v>
      </c>
      <c r="N14" s="17">
        <f>D14/'1'!E14</f>
        <v>0.11831173232083185</v>
      </c>
    </row>
    <row r="15" spans="1:14" ht="20.100000000000001" customHeight="1">
      <c r="A15" s="130" t="s">
        <v>7</v>
      </c>
      <c r="B15" s="6">
        <v>366645</v>
      </c>
      <c r="C15" s="6">
        <v>382610</v>
      </c>
      <c r="D15" s="6">
        <v>404340</v>
      </c>
      <c r="E15" s="6"/>
      <c r="F15" s="19">
        <f t="shared" si="0"/>
        <v>5.6794124565484438E-2</v>
      </c>
      <c r="H15" s="17">
        <f t="shared" si="1"/>
        <v>2.5828104418113718E-2</v>
      </c>
      <c r="I15" s="17">
        <f t="shared" si="2"/>
        <v>2.5232550854527528E-2</v>
      </c>
      <c r="J15" s="17">
        <f t="shared" si="3"/>
        <v>2.5960006284229648E-2</v>
      </c>
      <c r="L15" s="17">
        <f>B15/'1'!C15</f>
        <v>0.10941543636658804</v>
      </c>
      <c r="M15" s="17">
        <f>C15/'1'!D15</f>
        <v>0.10653381009633456</v>
      </c>
      <c r="N15" s="17">
        <f>D15/'1'!E15</f>
        <v>0.10229947377782185</v>
      </c>
    </row>
    <row r="16" spans="1:14" ht="20.100000000000001" customHeight="1">
      <c r="A16" s="130" t="s">
        <v>8</v>
      </c>
      <c r="B16" s="6">
        <v>759584</v>
      </c>
      <c r="C16" s="6">
        <v>749887</v>
      </c>
      <c r="D16" s="6">
        <v>792810</v>
      </c>
      <c r="E16" s="6"/>
      <c r="F16" s="19">
        <f t="shared" si="0"/>
        <v>5.7239290719801786E-2</v>
      </c>
      <c r="H16" s="17">
        <f t="shared" si="1"/>
        <v>5.3508475136244842E-2</v>
      </c>
      <c r="I16" s="17">
        <f t="shared" si="2"/>
        <v>4.9453913548127559E-2</v>
      </c>
      <c r="J16" s="17">
        <f t="shared" si="3"/>
        <v>5.0901104471979292E-2</v>
      </c>
      <c r="L16" s="17">
        <f>B16/'1'!C16</f>
        <v>0.16169047159862796</v>
      </c>
      <c r="M16" s="17">
        <f>C16/'1'!D16</f>
        <v>0.16349386271466437</v>
      </c>
      <c r="N16" s="17">
        <f>D16/'1'!E16</f>
        <v>0.15136877420714731</v>
      </c>
    </row>
    <row r="17" spans="1:14" ht="20.100000000000001" customHeight="1">
      <c r="A17" s="130" t="s">
        <v>9</v>
      </c>
      <c r="B17" s="6">
        <v>247880</v>
      </c>
      <c r="C17" s="6">
        <v>299671</v>
      </c>
      <c r="D17" s="6">
        <v>301164</v>
      </c>
      <c r="E17" s="6"/>
      <c r="F17" s="19">
        <f t="shared" si="0"/>
        <v>4.982130403008633E-3</v>
      </c>
      <c r="H17" s="17">
        <f t="shared" si="1"/>
        <v>1.7461769622283213E-2</v>
      </c>
      <c r="I17" s="17">
        <f t="shared" si="2"/>
        <v>1.9762849238459838E-2</v>
      </c>
      <c r="J17" s="17">
        <f t="shared" si="3"/>
        <v>1.9335755385526381E-2</v>
      </c>
      <c r="L17" s="17">
        <f>B17/'1'!C17</f>
        <v>0.10857049000821242</v>
      </c>
      <c r="M17" s="17">
        <f>C17/'1'!D17</f>
        <v>0.11701830223086505</v>
      </c>
      <c r="N17" s="17">
        <f>D17/'1'!E17</f>
        <v>0.10689031607752249</v>
      </c>
    </row>
    <row r="18" spans="1:14" ht="20.100000000000001" customHeight="1">
      <c r="A18" s="130" t="s">
        <v>10</v>
      </c>
      <c r="B18" s="6">
        <v>206639</v>
      </c>
      <c r="C18" s="6">
        <v>246340</v>
      </c>
      <c r="D18" s="6">
        <v>252390</v>
      </c>
      <c r="E18" s="6"/>
      <c r="F18" s="19">
        <f t="shared" si="0"/>
        <v>2.4559551838921816E-2</v>
      </c>
      <c r="H18" s="17">
        <f t="shared" si="1"/>
        <v>1.4556570166931503E-2</v>
      </c>
      <c r="I18" s="17">
        <f t="shared" si="2"/>
        <v>1.6245750444327935E-2</v>
      </c>
      <c r="J18" s="17">
        <f t="shared" si="3"/>
        <v>1.6204298328329425E-2</v>
      </c>
      <c r="L18" s="17">
        <f>B18/'1'!C18</f>
        <v>7.1621703588554478E-2</v>
      </c>
      <c r="M18" s="17">
        <f>C18/'1'!D18</f>
        <v>7.9677589424622622E-2</v>
      </c>
      <c r="N18" s="17">
        <f>D18/'1'!E18</f>
        <v>7.6143395399899894E-2</v>
      </c>
    </row>
    <row r="19" spans="1:14" ht="20.100000000000001" customHeight="1">
      <c r="A19" s="130" t="s">
        <v>11</v>
      </c>
      <c r="B19" s="6">
        <v>637037</v>
      </c>
      <c r="C19" s="6">
        <v>734159</v>
      </c>
      <c r="D19" s="6">
        <v>754320</v>
      </c>
      <c r="E19" s="6"/>
      <c r="F19" s="19">
        <f t="shared" si="0"/>
        <v>2.7461353739448812E-2</v>
      </c>
      <c r="H19" s="17">
        <f t="shared" si="1"/>
        <v>4.4875719440335769E-2</v>
      </c>
      <c r="I19" s="17">
        <f t="shared" si="2"/>
        <v>4.841667573458372E-2</v>
      </c>
      <c r="J19" s="17">
        <f t="shared" si="3"/>
        <v>4.8429915270119472E-2</v>
      </c>
      <c r="L19" s="17">
        <f>B19/'1'!C19</f>
        <v>9.9006895732833056E-2</v>
      </c>
      <c r="M19" s="17">
        <f>C19/'1'!D19</f>
        <v>0.10609088459045721</v>
      </c>
      <c r="N19" s="17">
        <f>D19/'1'!E19</f>
        <v>0.1031760925597552</v>
      </c>
    </row>
    <row r="20" spans="1:14" ht="20.100000000000001" customHeight="1">
      <c r="A20" s="130" t="s">
        <v>12</v>
      </c>
      <c r="B20" s="6">
        <v>982668</v>
      </c>
      <c r="C20" s="6">
        <v>902717</v>
      </c>
      <c r="D20" s="6">
        <v>950084</v>
      </c>
      <c r="E20" s="6"/>
      <c r="F20" s="19">
        <f t="shared" si="0"/>
        <v>5.2471594087626576E-2</v>
      </c>
      <c r="H20" s="17">
        <f t="shared" si="1"/>
        <v>6.9223504240720518E-2</v>
      </c>
      <c r="I20" s="17">
        <f t="shared" si="2"/>
        <v>5.9532820913584396E-2</v>
      </c>
      <c r="J20" s="17">
        <f t="shared" si="3"/>
        <v>6.099863137593619E-2</v>
      </c>
      <c r="L20" s="17">
        <f>B20/'1'!C20</f>
        <v>0.1317386366195733</v>
      </c>
      <c r="M20" s="17">
        <f>C20/'1'!D20</f>
        <v>0.12573611068357954</v>
      </c>
      <c r="N20" s="17">
        <f>D20/'1'!E20</f>
        <v>0.12412987749725599</v>
      </c>
    </row>
    <row r="21" spans="1:14" ht="20.100000000000001" customHeight="1">
      <c r="A21" s="132" t="s">
        <v>13</v>
      </c>
      <c r="B21" s="9">
        <f>SUM(B8:B20)</f>
        <v>14195583</v>
      </c>
      <c r="C21" s="9">
        <f t="shared" ref="C21:D21" si="4">SUM(C8:C20)</f>
        <v>15163350</v>
      </c>
      <c r="D21" s="9">
        <f t="shared" si="4"/>
        <v>15575497</v>
      </c>
      <c r="E21" s="6"/>
      <c r="F21" s="18">
        <f t="shared" si="0"/>
        <v>2.7180471333841136E-2</v>
      </c>
      <c r="H21" s="13">
        <f>SUM(H8:H20)</f>
        <v>0.99999999999999978</v>
      </c>
      <c r="I21" s="13">
        <f t="shared" ref="I21:J21" si="5">SUM(I8:I20)</f>
        <v>1</v>
      </c>
      <c r="J21" s="13">
        <f t="shared" si="5"/>
        <v>0.99999999999999989</v>
      </c>
      <c r="L21" s="13">
        <f>B21/'1'!C21</f>
        <v>0.17046253141269077</v>
      </c>
      <c r="M21" s="13">
        <f>C21/'1'!D21</f>
        <v>0.17440920375334942</v>
      </c>
      <c r="N21" s="13">
        <f>D21/'1'!E21</f>
        <v>0.17004076273780014</v>
      </c>
    </row>
    <row r="22" spans="1:14" ht="22.5" customHeight="1">
      <c r="A22" s="20" t="s">
        <v>23</v>
      </c>
    </row>
    <row r="23" spans="1:14">
      <c r="A23" s="20"/>
    </row>
    <row r="24" spans="1:14">
      <c r="A24" s="3" t="s">
        <v>17</v>
      </c>
      <c r="D24" s="1"/>
      <c r="E24" s="1"/>
    </row>
    <row r="26" spans="1:14" ht="20.100000000000001" customHeight="1">
      <c r="A26" s="131" t="s">
        <v>16</v>
      </c>
      <c r="B26" s="125" t="s">
        <v>21</v>
      </c>
      <c r="C26" s="125"/>
      <c r="D26" s="125"/>
      <c r="E26" s="4"/>
      <c r="F26" s="69" t="s">
        <v>94</v>
      </c>
      <c r="H26" s="125" t="s">
        <v>19</v>
      </c>
      <c r="I26" s="125"/>
      <c r="J26" s="125"/>
      <c r="L26" s="125" t="s">
        <v>22</v>
      </c>
      <c r="M26" s="125"/>
      <c r="N26" s="125"/>
    </row>
    <row r="27" spans="1:14" ht="20.100000000000001" customHeight="1">
      <c r="A27" s="131"/>
      <c r="B27" s="64">
        <v>2019</v>
      </c>
      <c r="C27" s="30">
        <v>2020</v>
      </c>
      <c r="D27" s="22">
        <v>2021</v>
      </c>
      <c r="E27" s="11"/>
      <c r="F27" s="70"/>
      <c r="H27" s="64">
        <v>2019</v>
      </c>
      <c r="I27" s="30">
        <v>2020</v>
      </c>
      <c r="J27" s="22">
        <v>2021</v>
      </c>
      <c r="L27" s="64">
        <v>2019</v>
      </c>
      <c r="M27" s="30">
        <v>2020</v>
      </c>
      <c r="N27" s="22">
        <v>2021</v>
      </c>
    </row>
    <row r="28" spans="1:14" ht="20.100000000000001" customHeight="1">
      <c r="A28" s="130" t="s">
        <v>0</v>
      </c>
      <c r="B28" s="6">
        <v>2688170</v>
      </c>
      <c r="C28" s="6">
        <v>2555335</v>
      </c>
      <c r="D28" s="6">
        <v>2502271</v>
      </c>
      <c r="E28" s="6"/>
      <c r="F28" s="19">
        <f>(D28-C28)/C28</f>
        <v>-2.0765966106205253E-2</v>
      </c>
      <c r="H28" s="17">
        <f>B28/$B$41</f>
        <v>5.7202752078479933E-2</v>
      </c>
      <c r="I28" s="17">
        <f>C28/$C$41</f>
        <v>5.1348946872703478E-2</v>
      </c>
      <c r="J28" s="17">
        <f>D28/$D$41</f>
        <v>4.8052512212648245E-2</v>
      </c>
      <c r="L28" s="17">
        <f>B28/'1'!C28</f>
        <v>8.9682285232350167E-2</v>
      </c>
      <c r="M28" s="17">
        <f>C28/'1'!D28</f>
        <v>8.4032553659507903E-2</v>
      </c>
      <c r="N28" s="17">
        <f>D28/'1'!E28</f>
        <v>7.7473794354865053E-2</v>
      </c>
    </row>
    <row r="29" spans="1:14" ht="20.100000000000001" customHeight="1">
      <c r="A29" s="130" t="s">
        <v>1</v>
      </c>
      <c r="B29" s="6">
        <v>4454442</v>
      </c>
      <c r="C29" s="6">
        <v>5039123</v>
      </c>
      <c r="D29" s="6">
        <v>5214689</v>
      </c>
      <c r="E29" s="6"/>
      <c r="F29" s="19">
        <f t="shared" ref="F29:F41" si="6">(D29-C29)/C29</f>
        <v>3.4840586348060962E-2</v>
      </c>
      <c r="H29" s="17">
        <f t="shared" ref="H29:H40" si="7">B29/$B$41</f>
        <v>9.4788031030019801E-2</v>
      </c>
      <c r="I29" s="17">
        <f t="shared" ref="I29:I40" si="8">C29/$C$41</f>
        <v>0.10126017105859629</v>
      </c>
      <c r="J29" s="17">
        <f t="shared" ref="J29:J40" si="9">D29/$D$41</f>
        <v>0.10014059502654288</v>
      </c>
      <c r="L29" s="17">
        <f>B29/'1'!C29</f>
        <v>8.7201591758587618E-2</v>
      </c>
      <c r="M29" s="17">
        <f>C29/'1'!D29</f>
        <v>8.8537369887592435E-2</v>
      </c>
      <c r="N29" s="17">
        <f>D29/'1'!E29</f>
        <v>8.2848539849195865E-2</v>
      </c>
    </row>
    <row r="30" spans="1:14" ht="20.100000000000001" customHeight="1">
      <c r="A30" s="130" t="s">
        <v>2</v>
      </c>
      <c r="B30" s="6">
        <v>1927000</v>
      </c>
      <c r="C30" s="6">
        <v>2003245</v>
      </c>
      <c r="D30" s="6">
        <v>2098512</v>
      </c>
      <c r="E30" s="6"/>
      <c r="F30" s="19">
        <f t="shared" si="6"/>
        <v>4.755633983861185E-2</v>
      </c>
      <c r="H30" s="17">
        <f t="shared" si="7"/>
        <v>4.1005480775111264E-2</v>
      </c>
      <c r="I30" s="17">
        <f t="shared" si="8"/>
        <v>4.0254808499867484E-2</v>
      </c>
      <c r="J30" s="17">
        <f t="shared" si="9"/>
        <v>4.0298901880886959E-2</v>
      </c>
      <c r="L30" s="17">
        <f>B30/'1'!C30</f>
        <v>0.18027725650385051</v>
      </c>
      <c r="M30" s="17">
        <f>C30/'1'!D30</f>
        <v>0.17679752319576938</v>
      </c>
      <c r="N30" s="17">
        <f>D30/'1'!E30</f>
        <v>0.16711891113473848</v>
      </c>
    </row>
    <row r="31" spans="1:14" ht="20.100000000000001" customHeight="1">
      <c r="A31" s="130" t="s">
        <v>3</v>
      </c>
      <c r="B31" s="6">
        <v>11140737</v>
      </c>
      <c r="C31" s="6">
        <v>12314973</v>
      </c>
      <c r="D31" s="6">
        <v>13011472</v>
      </c>
      <c r="E31" s="6"/>
      <c r="F31" s="19">
        <f t="shared" si="6"/>
        <v>5.655708705167279E-2</v>
      </c>
      <c r="H31" s="17">
        <f t="shared" si="7"/>
        <v>0.23706864394087737</v>
      </c>
      <c r="I31" s="17">
        <f t="shared" si="8"/>
        <v>0.24746692481251098</v>
      </c>
      <c r="J31" s="17">
        <f t="shared" si="9"/>
        <v>0.24986658806521383</v>
      </c>
      <c r="L31" s="17">
        <f>B31/'1'!C31</f>
        <v>0.24126402116295556</v>
      </c>
      <c r="M31" s="17">
        <f>C31/'1'!D31</f>
        <v>0.24589003833277362</v>
      </c>
      <c r="N31" s="17">
        <f>D31/'1'!E31</f>
        <v>0.23700631032139155</v>
      </c>
    </row>
    <row r="32" spans="1:14" ht="20.100000000000001" customHeight="1">
      <c r="A32" s="130" t="s">
        <v>4</v>
      </c>
      <c r="B32" s="6">
        <v>9625012</v>
      </c>
      <c r="C32" s="6">
        <v>9961244</v>
      </c>
      <c r="D32" s="6">
        <v>10581544</v>
      </c>
      <c r="E32" s="6"/>
      <c r="F32" s="19">
        <f t="shared" si="6"/>
        <v>6.2271338800655822E-2</v>
      </c>
      <c r="H32" s="17">
        <f t="shared" si="7"/>
        <v>0.20481486482937997</v>
      </c>
      <c r="I32" s="17">
        <f t="shared" si="8"/>
        <v>0.20016921027655329</v>
      </c>
      <c r="J32" s="17">
        <f t="shared" si="9"/>
        <v>0.2032033190204717</v>
      </c>
      <c r="L32" s="17">
        <f>B32/'1'!C32</f>
        <v>0.27373914838932795</v>
      </c>
      <c r="M32" s="17">
        <f>C32/'1'!D32</f>
        <v>0.27367766182303049</v>
      </c>
      <c r="N32" s="17">
        <f>D32/'1'!E32</f>
        <v>0.26320384068312774</v>
      </c>
    </row>
    <row r="33" spans="1:14" ht="20.100000000000001" customHeight="1">
      <c r="A33" s="130" t="s">
        <v>5</v>
      </c>
      <c r="B33" s="6">
        <v>3717075</v>
      </c>
      <c r="C33" s="6">
        <v>3972844</v>
      </c>
      <c r="D33" s="6">
        <v>3971635</v>
      </c>
      <c r="E33" s="6"/>
      <c r="F33" s="19">
        <f t="shared" si="6"/>
        <v>-3.043160013330501E-4</v>
      </c>
      <c r="H33" s="17">
        <f t="shared" si="7"/>
        <v>7.9097274235675502E-2</v>
      </c>
      <c r="I33" s="17">
        <f t="shared" si="8"/>
        <v>7.9833507344257718E-2</v>
      </c>
      <c r="J33" s="17">
        <f t="shared" si="9"/>
        <v>7.6269532493355524E-2</v>
      </c>
      <c r="L33" s="17">
        <f>B33/'1'!C33</f>
        <v>0.1663481040189464</v>
      </c>
      <c r="M33" s="17">
        <f>C33/'1'!D33</f>
        <v>0.16392223336122969</v>
      </c>
      <c r="N33" s="17">
        <f>D33/'1'!E33</f>
        <v>0.15274377764769348</v>
      </c>
    </row>
    <row r="34" spans="1:14" ht="20.100000000000001" customHeight="1">
      <c r="A34" s="130" t="s">
        <v>6</v>
      </c>
      <c r="B34" s="6">
        <v>1126389</v>
      </c>
      <c r="C34" s="6">
        <v>1238114</v>
      </c>
      <c r="D34" s="6">
        <v>1236161</v>
      </c>
      <c r="E34" s="6"/>
      <c r="F34" s="19">
        <f t="shared" si="6"/>
        <v>-1.5773991732586821E-3</v>
      </c>
      <c r="H34" s="17">
        <f t="shared" si="7"/>
        <v>2.3968927080849401E-2</v>
      </c>
      <c r="I34" s="17">
        <f t="shared" si="8"/>
        <v>2.4879653747297475E-2</v>
      </c>
      <c r="J34" s="17">
        <f t="shared" si="9"/>
        <v>2.3738692391551301E-2</v>
      </c>
      <c r="L34" s="17">
        <f>B34/'1'!C34</f>
        <v>0.12257114642247957</v>
      </c>
      <c r="M34" s="17">
        <f>C34/'1'!D34</f>
        <v>0.12428422691286731</v>
      </c>
      <c r="N34" s="17">
        <f>D34/'1'!E34</f>
        <v>0.11262069388999339</v>
      </c>
    </row>
    <row r="35" spans="1:14" ht="20.100000000000001" customHeight="1">
      <c r="A35" s="130" t="s">
        <v>7</v>
      </c>
      <c r="B35" s="6">
        <v>1388691</v>
      </c>
      <c r="C35" s="6">
        <v>1449139</v>
      </c>
      <c r="D35" s="6">
        <v>1554396</v>
      </c>
      <c r="E35" s="6"/>
      <c r="F35" s="19">
        <f t="shared" si="6"/>
        <v>7.2634164148504737E-2</v>
      </c>
      <c r="H35" s="17">
        <f t="shared" si="7"/>
        <v>2.9550566737452013E-2</v>
      </c>
      <c r="I35" s="17">
        <f t="shared" si="8"/>
        <v>2.912015900935206E-2</v>
      </c>
      <c r="J35" s="17">
        <f t="shared" si="9"/>
        <v>2.9849937426158709E-2</v>
      </c>
      <c r="L35" s="17">
        <f>B35/'1'!C35</f>
        <v>0.11076975869472863</v>
      </c>
      <c r="M35" s="17">
        <f>C35/'1'!D35</f>
        <v>0.10669507374469898</v>
      </c>
      <c r="N35" s="17">
        <f>D35/'1'!E35</f>
        <v>9.809439906297647E-2</v>
      </c>
    </row>
    <row r="36" spans="1:14" ht="20.100000000000001" customHeight="1">
      <c r="A36" s="130" t="s">
        <v>8</v>
      </c>
      <c r="B36" s="6">
        <v>2764014</v>
      </c>
      <c r="C36" s="6">
        <v>2740366</v>
      </c>
      <c r="D36" s="6">
        <v>2951807</v>
      </c>
      <c r="E36" s="6"/>
      <c r="F36" s="19">
        <f t="shared" si="6"/>
        <v>7.7157941676403816E-2</v>
      </c>
      <c r="H36" s="17">
        <f t="shared" si="7"/>
        <v>5.881666992171166E-2</v>
      </c>
      <c r="I36" s="17">
        <f t="shared" si="8"/>
        <v>5.5067107892218803E-2</v>
      </c>
      <c r="J36" s="17">
        <f t="shared" si="9"/>
        <v>5.6685203927504486E-2</v>
      </c>
      <c r="L36" s="17">
        <f>B36/'1'!C36</f>
        <v>0.16745485360648613</v>
      </c>
      <c r="M36" s="17">
        <f>C36/'1'!D36</f>
        <v>0.16515560431615697</v>
      </c>
      <c r="N36" s="17">
        <f>D36/'1'!E36</f>
        <v>0.14749869431135493</v>
      </c>
    </row>
    <row r="37" spans="1:14" ht="20.100000000000001" customHeight="1">
      <c r="A37" s="130" t="s">
        <v>9</v>
      </c>
      <c r="B37" s="6">
        <v>889226</v>
      </c>
      <c r="C37" s="6">
        <v>1094698</v>
      </c>
      <c r="D37" s="6">
        <v>1110067</v>
      </c>
      <c r="E37" s="6"/>
      <c r="F37" s="19">
        <f t="shared" si="6"/>
        <v>1.4039488516467555E-2</v>
      </c>
      <c r="H37" s="17">
        <f t="shared" si="7"/>
        <v>1.8922231265038447E-2</v>
      </c>
      <c r="I37" s="17">
        <f t="shared" si="8"/>
        <v>2.1997737847935694E-2</v>
      </c>
      <c r="J37" s="17">
        <f t="shared" si="9"/>
        <v>2.1317238650153319E-2</v>
      </c>
      <c r="L37" s="17">
        <f>B37/'1'!C37</f>
        <v>0.11057436555274001</v>
      </c>
      <c r="M37" s="17">
        <f>C37/'1'!D37</f>
        <v>0.11719581704272458</v>
      </c>
      <c r="N37" s="17">
        <f>D37/'1'!E37</f>
        <v>0.10279366121791284</v>
      </c>
    </row>
    <row r="38" spans="1:14" ht="20.100000000000001" customHeight="1">
      <c r="A38" s="130" t="s">
        <v>10</v>
      </c>
      <c r="B38" s="6">
        <v>799557</v>
      </c>
      <c r="C38" s="6">
        <v>953093</v>
      </c>
      <c r="D38" s="6">
        <v>971768</v>
      </c>
      <c r="E38" s="6"/>
      <c r="F38" s="19">
        <f t="shared" si="6"/>
        <v>1.959410047078302E-2</v>
      </c>
      <c r="H38" s="17">
        <f t="shared" si="7"/>
        <v>1.7014125164559229E-2</v>
      </c>
      <c r="I38" s="17">
        <f t="shared" si="8"/>
        <v>1.9152213632163913E-2</v>
      </c>
      <c r="J38" s="17">
        <f t="shared" si="9"/>
        <v>1.86614054544295E-2</v>
      </c>
      <c r="L38" s="17">
        <f>B38/'1'!C38</f>
        <v>7.6479961096044713E-2</v>
      </c>
      <c r="M38" s="17">
        <f>C38/'1'!D38</f>
        <v>8.2316895168046536E-2</v>
      </c>
      <c r="N38" s="17">
        <f>D38/'1'!E38</f>
        <v>7.4779380865128503E-2</v>
      </c>
    </row>
    <row r="39" spans="1:14" ht="20.100000000000001" customHeight="1">
      <c r="A39" s="130" t="s">
        <v>11</v>
      </c>
      <c r="B39" s="6">
        <v>2409157</v>
      </c>
      <c r="C39" s="6">
        <v>2776616</v>
      </c>
      <c r="D39" s="6">
        <v>2896428</v>
      </c>
      <c r="E39" s="6"/>
      <c r="F39" s="19">
        <f t="shared" si="6"/>
        <v>4.3150367209581736E-2</v>
      </c>
      <c r="H39" s="17">
        <f t="shared" si="7"/>
        <v>5.1265511700946925E-2</v>
      </c>
      <c r="I39" s="17">
        <f t="shared" si="8"/>
        <v>5.5795544408032E-2</v>
      </c>
      <c r="J39" s="17">
        <f t="shared" si="9"/>
        <v>5.5621729957728933E-2</v>
      </c>
      <c r="L39" s="17">
        <f>B39/'1'!C39</f>
        <v>9.6863791807481586E-2</v>
      </c>
      <c r="M39" s="17">
        <f>C39/'1'!D39</f>
        <v>0.10034894603494202</v>
      </c>
      <c r="N39" s="17">
        <f>D39/'1'!E39</f>
        <v>9.4080144373492353E-2</v>
      </c>
    </row>
    <row r="40" spans="1:14" ht="20.100000000000001" customHeight="1">
      <c r="A40" s="130" t="s">
        <v>12</v>
      </c>
      <c r="B40" s="6">
        <v>4064248</v>
      </c>
      <c r="C40" s="6">
        <v>3665327</v>
      </c>
      <c r="D40" s="6">
        <v>3972927</v>
      </c>
      <c r="E40" s="6"/>
      <c r="F40" s="19">
        <f t="shared" si="6"/>
        <v>8.392157098125215E-2</v>
      </c>
      <c r="H40" s="17">
        <f t="shared" si="7"/>
        <v>8.6484921239898496E-2</v>
      </c>
      <c r="I40" s="17">
        <f t="shared" si="8"/>
        <v>7.3654014598510814E-2</v>
      </c>
      <c r="J40" s="17">
        <f t="shared" si="9"/>
        <v>7.6294343493354622E-2</v>
      </c>
      <c r="L40" s="17">
        <f>B40/'1'!C40</f>
        <v>0.12495903490777746</v>
      </c>
      <c r="M40" s="17">
        <f>C40/'1'!D40</f>
        <v>0.11806277589880194</v>
      </c>
      <c r="N40" s="17">
        <f>D40/'1'!E40</f>
        <v>0.1140945647371762</v>
      </c>
    </row>
    <row r="41" spans="1:14" ht="20.100000000000001" customHeight="1">
      <c r="A41" s="132" t="s">
        <v>13</v>
      </c>
      <c r="B41" s="9">
        <f>SUM(B28:B40)</f>
        <v>46993718</v>
      </c>
      <c r="C41" s="9">
        <f t="shared" ref="C41:D41" si="10">SUM(C28:C40)</f>
        <v>49764117</v>
      </c>
      <c r="D41" s="9">
        <f t="shared" si="10"/>
        <v>52073677</v>
      </c>
      <c r="E41" s="6"/>
      <c r="F41" s="18">
        <f t="shared" si="6"/>
        <v>4.6410147295490041E-2</v>
      </c>
      <c r="H41" s="13">
        <f>SUM(H28:H40)</f>
        <v>1</v>
      </c>
      <c r="I41" s="13">
        <f>SUM(I28:I40)</f>
        <v>1</v>
      </c>
      <c r="J41" s="13">
        <f>SUM(J28:J40)</f>
        <v>1.0000000000000002</v>
      </c>
      <c r="L41" s="13">
        <f>B41/'1'!C41</f>
        <v>0.15181127191664018</v>
      </c>
      <c r="M41" s="13">
        <f>C41/'1'!D41</f>
        <v>0.15119305743675063</v>
      </c>
      <c r="N41" s="13">
        <f>D41/'1'!E41</f>
        <v>0.14261340223251529</v>
      </c>
    </row>
    <row r="42" spans="1:14" ht="22.5" customHeight="1">
      <c r="A42" s="20" t="s">
        <v>23</v>
      </c>
    </row>
    <row r="44" spans="1:14">
      <c r="A44" t="s">
        <v>18</v>
      </c>
    </row>
    <row r="46" spans="1:14" ht="20.100000000000001" customHeight="1">
      <c r="A46" s="68" t="s">
        <v>16</v>
      </c>
      <c r="B46" s="67" t="s">
        <v>21</v>
      </c>
      <c r="C46" s="67"/>
      <c r="D46" s="67"/>
      <c r="E46" s="4"/>
      <c r="F46" s="69" t="s">
        <v>94</v>
      </c>
    </row>
    <row r="47" spans="1:14" ht="20.100000000000001" customHeight="1">
      <c r="A47" s="68"/>
      <c r="B47" s="10">
        <v>2019</v>
      </c>
      <c r="C47" s="22">
        <v>2020</v>
      </c>
      <c r="D47" s="10">
        <v>2021</v>
      </c>
      <c r="E47" s="11"/>
      <c r="F47" s="70"/>
    </row>
    <row r="48" spans="1:14" ht="20.100000000000001" customHeight="1">
      <c r="A48" s="5" t="s">
        <v>0</v>
      </c>
      <c r="B48" s="14">
        <f t="shared" ref="B48:D61" si="11">B28/B8</f>
        <v>4.1232889739672487</v>
      </c>
      <c r="C48" s="14">
        <f t="shared" ref="C48:D48" si="12">C28/C8</f>
        <v>3.964654809946488</v>
      </c>
      <c r="D48" s="14">
        <f t="shared" si="12"/>
        <v>4.2237625901587874</v>
      </c>
      <c r="E48" s="14"/>
      <c r="F48" s="19">
        <f>(D48-C48)/C48</f>
        <v>6.5354436296005472E-2</v>
      </c>
    </row>
    <row r="49" spans="1:6" ht="20.100000000000001" customHeight="1">
      <c r="A49" s="5" t="s">
        <v>1</v>
      </c>
      <c r="B49" s="14">
        <f t="shared" si="11"/>
        <v>3.7658426145576716</v>
      </c>
      <c r="C49" s="14">
        <f t="shared" ref="C49:D49" si="13">C29/C9</f>
        <v>3.7796408416264886</v>
      </c>
      <c r="D49" s="14">
        <f t="shared" si="13"/>
        <v>3.8374480736186385</v>
      </c>
      <c r="E49" s="14"/>
      <c r="F49" s="19">
        <f t="shared" ref="F49:F61" si="14">(D49-C49)/C49</f>
        <v>1.5294371717941792E-2</v>
      </c>
    </row>
    <row r="50" spans="1:6" ht="20.100000000000001" customHeight="1">
      <c r="A50" s="5" t="s">
        <v>2</v>
      </c>
      <c r="B50" s="14">
        <f t="shared" si="11"/>
        <v>3.2242897610812999</v>
      </c>
      <c r="C50" s="14">
        <f t="shared" ref="C50:D50" si="15">C30/C10</f>
        <v>3.185042149346375</v>
      </c>
      <c r="D50" s="14">
        <f t="shared" si="15"/>
        <v>3.134769677532113</v>
      </c>
      <c r="E50" s="14"/>
      <c r="F50" s="19">
        <f t="shared" si="14"/>
        <v>-1.5783926697666699E-2</v>
      </c>
    </row>
    <row r="51" spans="1:6" ht="20.100000000000001" customHeight="1">
      <c r="A51" s="5" t="s">
        <v>3</v>
      </c>
      <c r="B51" s="14">
        <f t="shared" si="11"/>
        <v>2.9487772515561446</v>
      </c>
      <c r="C51" s="14">
        <f t="shared" ref="C51:D51" si="16">C31/C11</f>
        <v>2.9091905345622751</v>
      </c>
      <c r="D51" s="14">
        <f t="shared" si="16"/>
        <v>2.9340596771185696</v>
      </c>
      <c r="E51" s="14"/>
      <c r="F51" s="19">
        <f t="shared" si="14"/>
        <v>8.5484750004648485E-3</v>
      </c>
    </row>
    <row r="52" spans="1:6" ht="20.100000000000001" customHeight="1">
      <c r="A52" s="5" t="s">
        <v>4</v>
      </c>
      <c r="B52" s="14">
        <f t="shared" si="11"/>
        <v>2.9421619070443064</v>
      </c>
      <c r="C52" s="14">
        <f t="shared" ref="C52:D52" si="17">C32/C12</f>
        <v>2.9345592524289579</v>
      </c>
      <c r="D52" s="14">
        <f t="shared" si="17"/>
        <v>3.0498212742703545</v>
      </c>
      <c r="E52" s="14"/>
      <c r="F52" s="19">
        <f t="shared" si="14"/>
        <v>3.9277455974348917E-2</v>
      </c>
    </row>
    <row r="53" spans="1:6" ht="20.100000000000001" customHeight="1">
      <c r="A53" s="5" t="s">
        <v>5</v>
      </c>
      <c r="B53" s="14">
        <f t="shared" si="11"/>
        <v>3.0958468848513117</v>
      </c>
      <c r="C53" s="14">
        <f t="shared" ref="C53:D53" si="18">C33/C13</f>
        <v>3.1059925415725242</v>
      </c>
      <c r="D53" s="14">
        <f t="shared" si="18"/>
        <v>3.1245751697747455</v>
      </c>
      <c r="E53" s="14"/>
      <c r="F53" s="19">
        <f t="shared" si="14"/>
        <v>5.9828309158827158E-3</v>
      </c>
    </row>
    <row r="54" spans="1:6" ht="20.100000000000001" customHeight="1">
      <c r="A54" s="5" t="s">
        <v>6</v>
      </c>
      <c r="B54" s="14">
        <f t="shared" si="11"/>
        <v>3.6042487288691496</v>
      </c>
      <c r="C54" s="14">
        <f t="shared" ref="C54:D54" si="19">C34/C14</f>
        <v>3.7005242424785849</v>
      </c>
      <c r="D54" s="14">
        <f t="shared" si="19"/>
        <v>3.81122994817279</v>
      </c>
      <c r="E54" s="14"/>
      <c r="F54" s="19">
        <f t="shared" si="14"/>
        <v>2.9916222253973189E-2</v>
      </c>
    </row>
    <row r="55" spans="1:6" ht="20.100000000000001" customHeight="1">
      <c r="A55" s="5" t="s">
        <v>7</v>
      </c>
      <c r="B55" s="14">
        <f t="shared" si="11"/>
        <v>3.7875629014441761</v>
      </c>
      <c r="C55" s="14">
        <f t="shared" ref="C55:D55" si="20">C35/C15</f>
        <v>3.7875094743995192</v>
      </c>
      <c r="D55" s="14">
        <f t="shared" si="20"/>
        <v>3.844279566701291</v>
      </c>
      <c r="E55" s="14"/>
      <c r="F55" s="19">
        <f t="shared" si="14"/>
        <v>1.4988765753720585E-2</v>
      </c>
    </row>
    <row r="56" spans="1:6" ht="20.100000000000001" customHeight="1">
      <c r="A56" s="5" t="s">
        <v>8</v>
      </c>
      <c r="B56" s="14">
        <f t="shared" si="11"/>
        <v>3.6388523191641742</v>
      </c>
      <c r="C56" s="14">
        <f t="shared" ref="C56:D56" si="21">C36/C16</f>
        <v>3.6543719253700893</v>
      </c>
      <c r="D56" s="14">
        <f t="shared" si="21"/>
        <v>3.7232212005398519</v>
      </c>
      <c r="E56" s="14"/>
      <c r="F56" s="19">
        <f t="shared" si="14"/>
        <v>1.8840248495722044E-2</v>
      </c>
    </row>
    <row r="57" spans="1:6" ht="20.100000000000001" customHeight="1">
      <c r="A57" s="5" t="s">
        <v>9</v>
      </c>
      <c r="B57" s="14">
        <f t="shared" si="11"/>
        <v>3.5873245118605777</v>
      </c>
      <c r="C57" s="14">
        <f t="shared" ref="C57:D57" si="22">C37/C17</f>
        <v>3.6529994560701571</v>
      </c>
      <c r="D57" s="14">
        <f t="shared" si="22"/>
        <v>3.6859219561434964</v>
      </c>
      <c r="E57" s="14"/>
      <c r="F57" s="19">
        <f t="shared" si="14"/>
        <v>9.0124568780409406E-3</v>
      </c>
    </row>
    <row r="58" spans="1:6" ht="20.100000000000001" customHeight="1">
      <c r="A58" s="5" t="s">
        <v>10</v>
      </c>
      <c r="B58" s="14">
        <f t="shared" si="11"/>
        <v>3.869342186131369</v>
      </c>
      <c r="C58" s="14">
        <f t="shared" ref="C58:D58" si="23">C38/C18</f>
        <v>3.8690143703823985</v>
      </c>
      <c r="D58" s="14">
        <f t="shared" si="23"/>
        <v>3.8502634811204883</v>
      </c>
      <c r="E58" s="14"/>
      <c r="F58" s="19">
        <f t="shared" si="14"/>
        <v>-4.846425333916991E-3</v>
      </c>
    </row>
    <row r="59" spans="1:6" ht="20.100000000000001" customHeight="1">
      <c r="A59" s="5" t="s">
        <v>11</v>
      </c>
      <c r="B59" s="14">
        <f t="shared" si="11"/>
        <v>3.7818164408032815</v>
      </c>
      <c r="C59" s="14">
        <f t="shared" ref="C59:D59" si="24">C39/C19</f>
        <v>3.7820363163837807</v>
      </c>
      <c r="D59" s="14">
        <f t="shared" si="24"/>
        <v>3.8397868278714604</v>
      </c>
      <c r="E59" s="14"/>
      <c r="F59" s="19">
        <f t="shared" si="14"/>
        <v>1.5269687188751871E-2</v>
      </c>
    </row>
    <row r="60" spans="1:6" ht="20.100000000000001" customHeight="1">
      <c r="A60" s="5" t="s">
        <v>12</v>
      </c>
      <c r="B60" s="14">
        <f t="shared" si="11"/>
        <v>4.1359319729552606</v>
      </c>
      <c r="C60" s="14">
        <f t="shared" ref="C60:D60" si="25">C40/C20</f>
        <v>4.0603278768429085</v>
      </c>
      <c r="D60" s="14">
        <f t="shared" si="25"/>
        <v>4.1816586743908957</v>
      </c>
      <c r="E60" s="14"/>
      <c r="F60" s="19">
        <f t="shared" si="14"/>
        <v>2.988201968613614E-2</v>
      </c>
    </row>
    <row r="61" spans="1:6" ht="20.100000000000001" customHeight="1">
      <c r="A61" s="8" t="s">
        <v>13</v>
      </c>
      <c r="B61" s="15">
        <f t="shared" si="11"/>
        <v>3.3104464959276418</v>
      </c>
      <c r="C61" s="15">
        <f t="shared" ref="C61:D61" si="26">C41/C21</f>
        <v>3.2818682547062488</v>
      </c>
      <c r="D61" s="15">
        <f t="shared" si="26"/>
        <v>3.3433075682914004</v>
      </c>
      <c r="E61" s="14"/>
      <c r="F61" s="18">
        <f t="shared" si="14"/>
        <v>1.872083484675131E-2</v>
      </c>
    </row>
  </sheetData>
  <mergeCells count="13">
    <mergeCell ref="H6:J6"/>
    <mergeCell ref="L6:N6"/>
    <mergeCell ref="A26:A27"/>
    <mergeCell ref="B26:D26"/>
    <mergeCell ref="H26:J26"/>
    <mergeCell ref="L26:N26"/>
    <mergeCell ref="A46:A47"/>
    <mergeCell ref="B46:D46"/>
    <mergeCell ref="F6:F7"/>
    <mergeCell ref="F26:F27"/>
    <mergeCell ref="F46:F47"/>
    <mergeCell ref="A6:A7"/>
    <mergeCell ref="B6:D6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4207E525-34AF-49FC-BC36-418E56B28EB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F8:F20</xm:sqref>
        </x14:conditionalFormatting>
        <x14:conditionalFormatting xmlns:xm="http://schemas.microsoft.com/office/excel/2006/main">
          <x14:cfRule type="iconSet" priority="5" id="{0A20CE04-391D-4394-AFB5-430F00552D1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F28:F40</xm:sqref>
        </x14:conditionalFormatting>
        <x14:conditionalFormatting xmlns:xm="http://schemas.microsoft.com/office/excel/2006/main">
          <x14:cfRule type="iconSet" priority="4" id="{27F78C8D-A26E-4619-8746-0B0AC88FEB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F48:F60</xm:sqref>
        </x14:conditionalFormatting>
        <x14:conditionalFormatting xmlns:xm="http://schemas.microsoft.com/office/excel/2006/main">
          <x14:cfRule type="iconSet" priority="3" id="{5E1A1524-06C9-4FC6-AB49-FF26ED1FDEC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F21</xm:sqref>
        </x14:conditionalFormatting>
        <x14:conditionalFormatting xmlns:xm="http://schemas.microsoft.com/office/excel/2006/main">
          <x14:cfRule type="iconSet" priority="2" id="{63C5F1E7-A068-46BE-9B0A-C23AD23C4A0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F41</xm:sqref>
        </x14:conditionalFormatting>
        <x14:conditionalFormatting xmlns:xm="http://schemas.microsoft.com/office/excel/2006/main">
          <x14:cfRule type="iconSet" priority="1" id="{C37EE5FC-3BF3-41B8-A28E-D1A1157698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4C7C1-E731-480F-8129-6011A0FC097A}">
  <dimension ref="A2:N61"/>
  <sheetViews>
    <sheetView topLeftCell="A27" workbookViewId="0">
      <selection activeCell="M28" sqref="M28"/>
    </sheetView>
  </sheetViews>
  <sheetFormatPr defaultRowHeight="15"/>
  <cols>
    <col min="1" max="1" width="45.5703125" bestFit="1" customWidth="1"/>
    <col min="2" max="4" width="10.7109375" customWidth="1"/>
    <col min="5" max="5" width="1.7109375" customWidth="1"/>
    <col min="6" max="6" width="10.7109375" customWidth="1"/>
    <col min="7" max="7" width="1.7109375" customWidth="1"/>
    <col min="11" max="11" width="2" customWidth="1"/>
  </cols>
  <sheetData>
    <row r="2" spans="1:14">
      <c r="A2" s="2" t="s">
        <v>77</v>
      </c>
    </row>
    <row r="4" spans="1:14">
      <c r="A4" s="2" t="s">
        <v>15</v>
      </c>
    </row>
    <row r="5" spans="1:14">
      <c r="A5" s="2"/>
    </row>
    <row r="6" spans="1:14" ht="20.100000000000001" customHeight="1">
      <c r="A6" s="131" t="s">
        <v>16</v>
      </c>
      <c r="B6" s="125" t="s">
        <v>24</v>
      </c>
      <c r="C6" s="125"/>
      <c r="D6" s="125"/>
      <c r="E6" s="4"/>
      <c r="F6" s="69" t="s">
        <v>94</v>
      </c>
      <c r="H6" s="125" t="s">
        <v>19</v>
      </c>
      <c r="I6" s="125"/>
      <c r="J6" s="125"/>
      <c r="L6" s="125" t="s">
        <v>25</v>
      </c>
      <c r="M6" s="125"/>
      <c r="N6" s="125"/>
    </row>
    <row r="7" spans="1:14" ht="20.100000000000001" customHeight="1">
      <c r="A7" s="131"/>
      <c r="B7" s="64">
        <v>2019</v>
      </c>
      <c r="C7" s="30">
        <v>2020</v>
      </c>
      <c r="D7" s="22">
        <v>2021</v>
      </c>
      <c r="E7" s="11"/>
      <c r="F7" s="70"/>
      <c r="H7" s="64">
        <v>2019</v>
      </c>
      <c r="I7" s="30">
        <v>2020</v>
      </c>
      <c r="J7" s="22">
        <v>2021</v>
      </c>
      <c r="L7" s="64">
        <v>2019</v>
      </c>
      <c r="M7" s="30">
        <v>2020</v>
      </c>
      <c r="N7" s="22">
        <v>2021</v>
      </c>
    </row>
    <row r="8" spans="1:14" ht="20.100000000000001" customHeight="1">
      <c r="A8" s="130" t="s">
        <v>0</v>
      </c>
      <c r="B8" s="6">
        <v>8020</v>
      </c>
      <c r="C8" s="6">
        <v>7779</v>
      </c>
      <c r="D8" s="6">
        <v>8536</v>
      </c>
      <c r="E8" s="6"/>
      <c r="F8" s="19">
        <f>(D8-C8)/C8</f>
        <v>9.7313279341817716E-2</v>
      </c>
      <c r="H8" s="17">
        <f>B8/$B$21</f>
        <v>6.6611848935622386E-2</v>
      </c>
      <c r="I8" s="17">
        <f>C8/$C$21</f>
        <v>6.4888266059407923E-2</v>
      </c>
      <c r="J8" s="17">
        <f>D8/$D$21</f>
        <v>6.2089934389502319E-2</v>
      </c>
      <c r="L8" s="17">
        <f>B8/'1'!C8</f>
        <v>1.2677346514401513E-3</v>
      </c>
      <c r="M8" s="17">
        <f>C8/'1'!D8</f>
        <v>1.2100840649864454E-3</v>
      </c>
      <c r="N8" s="17">
        <f>D8/'1'!E8</f>
        <v>1.3151138098813177E-3</v>
      </c>
    </row>
    <row r="9" spans="1:14" ht="20.100000000000001" customHeight="1">
      <c r="A9" s="130" t="s">
        <v>1</v>
      </c>
      <c r="B9" s="6">
        <v>18255</v>
      </c>
      <c r="C9" s="6">
        <v>18563</v>
      </c>
      <c r="D9" s="6">
        <v>20825</v>
      </c>
      <c r="E9" s="6"/>
      <c r="F9" s="19">
        <f t="shared" ref="F9:F21" si="0">(D9-C9)/C9</f>
        <v>0.12185530356084684</v>
      </c>
      <c r="H9" s="17">
        <f t="shared" ref="H9:H20" si="1">B9/$B$21</f>
        <v>0.1516208606383774</v>
      </c>
      <c r="I9" s="17">
        <f t="shared" ref="I9:I20" si="2">C9/$C$21</f>
        <v>0.15484263823894964</v>
      </c>
      <c r="J9" s="17">
        <f t="shared" ref="J9:J20" si="3">D9/$D$21</f>
        <v>0.15147878205967499</v>
      </c>
      <c r="L9" s="17">
        <f>B9/'1'!C9</f>
        <v>1.4347745816262554E-3</v>
      </c>
      <c r="M9" s="17">
        <f>C9/'1'!D9</f>
        <v>1.3417811405551706E-3</v>
      </c>
      <c r="N9" s="17">
        <f>D9/'1'!E9</f>
        <v>1.4313105312907851E-3</v>
      </c>
    </row>
    <row r="10" spans="1:14" ht="20.100000000000001" customHeight="1">
      <c r="A10" s="130" t="s">
        <v>2</v>
      </c>
      <c r="B10" s="6">
        <v>3316</v>
      </c>
      <c r="C10" s="6">
        <v>4380</v>
      </c>
      <c r="D10" s="6">
        <v>8432</v>
      </c>
      <c r="E10" s="6"/>
      <c r="F10" s="19">
        <f t="shared" si="0"/>
        <v>0.9251141552511416</v>
      </c>
      <c r="H10" s="17">
        <f t="shared" si="1"/>
        <v>2.7541756991337138E-2</v>
      </c>
      <c r="I10" s="17">
        <f t="shared" si="2"/>
        <v>3.6535622231675884E-2</v>
      </c>
      <c r="J10" s="17">
        <f t="shared" si="3"/>
        <v>6.1333449715590856E-2</v>
      </c>
      <c r="L10" s="17">
        <f>B10/'1'!C10</f>
        <v>1.2003854554984966E-3</v>
      </c>
      <c r="M10" s="17">
        <f>C10/'1'!D10</f>
        <v>1.4995501349595122E-3</v>
      </c>
      <c r="N10" s="17">
        <f>D10/'1'!E10</f>
        <v>2.6842689171400693E-3</v>
      </c>
    </row>
    <row r="11" spans="1:14" ht="20.100000000000001" customHeight="1">
      <c r="A11" s="130" t="s">
        <v>3</v>
      </c>
      <c r="B11" s="6">
        <v>16397</v>
      </c>
      <c r="C11" s="6">
        <v>15867</v>
      </c>
      <c r="D11" s="6">
        <v>19611</v>
      </c>
      <c r="E11" s="6"/>
      <c r="F11" s="19">
        <f t="shared" si="0"/>
        <v>0.23596142938173567</v>
      </c>
      <c r="H11" s="17">
        <f t="shared" si="1"/>
        <v>0.13618883877773072</v>
      </c>
      <c r="I11" s="17">
        <f t="shared" si="2"/>
        <v>0.13235404519406421</v>
      </c>
      <c r="J11" s="17">
        <f t="shared" si="3"/>
        <v>0.14264827826997775</v>
      </c>
      <c r="L11" s="17">
        <f>B11/'1'!C11</f>
        <v>1.2100486358817759E-3</v>
      </c>
      <c r="M11" s="17">
        <f>C11/'1'!D11</f>
        <v>1.1045828388050456E-3</v>
      </c>
      <c r="N11" s="17">
        <f>D11/'1'!E11</f>
        <v>1.301948827057698E-3</v>
      </c>
    </row>
    <row r="12" spans="1:14" ht="20.100000000000001" customHeight="1">
      <c r="A12" s="130" t="s">
        <v>4</v>
      </c>
      <c r="B12" s="6">
        <v>11719</v>
      </c>
      <c r="C12" s="6">
        <v>11830</v>
      </c>
      <c r="D12" s="6">
        <v>13898</v>
      </c>
      <c r="E12" s="6"/>
      <c r="F12" s="19">
        <f t="shared" si="0"/>
        <v>0.17480980557903636</v>
      </c>
      <c r="H12" s="17">
        <f t="shared" si="1"/>
        <v>9.7334695470892615E-2</v>
      </c>
      <c r="I12" s="17">
        <f t="shared" si="2"/>
        <v>9.8679545890576648E-2</v>
      </c>
      <c r="J12" s="17">
        <f t="shared" si="3"/>
        <v>0.10109253844251444</v>
      </c>
      <c r="L12" s="17">
        <f>B12/'1'!C12</f>
        <v>1.0636072340539464E-3</v>
      </c>
      <c r="M12" s="17">
        <f>C12/'1'!D12</f>
        <v>1.0635026130430009E-3</v>
      </c>
      <c r="N12" s="17">
        <f>D12/'1'!E12</f>
        <v>1.2087796822034893E-3</v>
      </c>
    </row>
    <row r="13" spans="1:14" ht="20.100000000000001" customHeight="1">
      <c r="A13" s="130" t="s">
        <v>5</v>
      </c>
      <c r="B13" s="6">
        <v>5632</v>
      </c>
      <c r="C13" s="6">
        <v>5163</v>
      </c>
      <c r="D13" s="6">
        <v>4781</v>
      </c>
      <c r="E13" s="6"/>
      <c r="F13" s="19">
        <f t="shared" si="0"/>
        <v>-7.3987991477822965E-2</v>
      </c>
      <c r="H13" s="17">
        <f t="shared" si="1"/>
        <v>4.6777797157783706E-2</v>
      </c>
      <c r="I13" s="17">
        <f t="shared" si="2"/>
        <v>4.306699031555767E-2</v>
      </c>
      <c r="J13" s="17">
        <f t="shared" si="3"/>
        <v>3.4776473326641355E-2</v>
      </c>
      <c r="L13" s="17">
        <f>B13/'1'!C13</f>
        <v>7.7200167065986545E-4</v>
      </c>
      <c r="M13" s="17">
        <f>C13/'1'!D13</f>
        <v>6.6902858940706027E-4</v>
      </c>
      <c r="N13" s="17">
        <f>D13/'1'!E13</f>
        <v>6.1075649364709776E-4</v>
      </c>
    </row>
    <row r="14" spans="1:14" ht="20.100000000000001" customHeight="1">
      <c r="A14" s="130" t="s">
        <v>6</v>
      </c>
      <c r="B14" s="6">
        <v>3451</v>
      </c>
      <c r="C14" s="6">
        <v>3963</v>
      </c>
      <c r="D14" s="6">
        <v>3916</v>
      </c>
      <c r="E14" s="6"/>
      <c r="F14" s="19">
        <f t="shared" si="0"/>
        <v>-1.1859702245773405E-2</v>
      </c>
      <c r="H14" s="17">
        <f t="shared" si="1"/>
        <v>2.8663028762697364E-2</v>
      </c>
      <c r="I14" s="17">
        <f t="shared" si="2"/>
        <v>3.3057230800030028E-2</v>
      </c>
      <c r="J14" s="17">
        <f t="shared" si="3"/>
        <v>2.8484557529204674E-2</v>
      </c>
      <c r="L14" s="17">
        <f>B14/'1'!C14</f>
        <v>1.385802412123422E-3</v>
      </c>
      <c r="M14" s="17">
        <f>C14/'1'!D14</f>
        <v>1.5116924432543157E-3</v>
      </c>
      <c r="N14" s="17">
        <f>D14/'1'!E14</f>
        <v>1.4284354218425869E-3</v>
      </c>
    </row>
    <row r="15" spans="1:14" ht="20.100000000000001" customHeight="1">
      <c r="A15" s="130" t="s">
        <v>7</v>
      </c>
      <c r="B15" s="6">
        <v>2948</v>
      </c>
      <c r="C15" s="6">
        <v>3563</v>
      </c>
      <c r="D15" s="6">
        <v>4113</v>
      </c>
      <c r="E15" s="6"/>
      <c r="F15" s="19">
        <f t="shared" si="0"/>
        <v>0.15436429974740387</v>
      </c>
      <c r="H15" s="17">
        <f t="shared" si="1"/>
        <v>2.4485253199777408E-2</v>
      </c>
      <c r="I15" s="17">
        <f t="shared" si="2"/>
        <v>2.9720644294854149E-2</v>
      </c>
      <c r="J15" s="17">
        <f t="shared" si="3"/>
        <v>2.9917514074979269E-2</v>
      </c>
      <c r="L15" s="17">
        <f>B15/'1'!C15</f>
        <v>8.797520937383615E-4</v>
      </c>
      <c r="M15" s="17">
        <f>C15/'1'!D15</f>
        <v>9.920806183143149E-4</v>
      </c>
      <c r="N15" s="17">
        <f>D15/'1'!E15</f>
        <v>1.0406037880204316E-3</v>
      </c>
    </row>
    <row r="16" spans="1:14" ht="20.100000000000001" customHeight="1">
      <c r="A16" s="130" t="s">
        <v>8</v>
      </c>
      <c r="B16" s="6">
        <v>36252</v>
      </c>
      <c r="C16" s="6">
        <v>33811</v>
      </c>
      <c r="D16" s="6">
        <v>38324</v>
      </c>
      <c r="E16" s="6"/>
      <c r="F16" s="19">
        <f t="shared" si="0"/>
        <v>0.13347727071071544</v>
      </c>
      <c r="H16" s="17">
        <f t="shared" si="1"/>
        <v>0.30109884633593303</v>
      </c>
      <c r="I16" s="17">
        <f t="shared" si="2"/>
        <v>0.28203331581625418</v>
      </c>
      <c r="J16" s="17">
        <f t="shared" si="3"/>
        <v>0.27876460233637385</v>
      </c>
      <c r="L16" s="17">
        <f>B16/'1'!C16</f>
        <v>7.7168594604328953E-3</v>
      </c>
      <c r="M16" s="17">
        <f>C16/'1'!D16</f>
        <v>7.3716319822126758E-3</v>
      </c>
      <c r="N16" s="17">
        <f>D16/'1'!E16</f>
        <v>7.3170834155910159E-3</v>
      </c>
    </row>
    <row r="17" spans="1:14" ht="20.100000000000001" customHeight="1">
      <c r="A17" s="130" t="s">
        <v>9</v>
      </c>
      <c r="B17" s="6">
        <v>2101</v>
      </c>
      <c r="C17" s="6">
        <v>2468</v>
      </c>
      <c r="D17" s="6">
        <v>2626</v>
      </c>
      <c r="E17" s="6"/>
      <c r="F17" s="19">
        <f t="shared" si="0"/>
        <v>6.40194489465154E-2</v>
      </c>
      <c r="H17" s="17">
        <f t="shared" si="1"/>
        <v>1.7450311049095092E-2</v>
      </c>
      <c r="I17" s="17">
        <f t="shared" si="2"/>
        <v>2.058673873693518E-2</v>
      </c>
      <c r="J17" s="17">
        <f t="shared" si="3"/>
        <v>1.910123801626442E-2</v>
      </c>
      <c r="L17" s="17">
        <f>B17/'1'!C17</f>
        <v>9.2022994798795512E-4</v>
      </c>
      <c r="M17" s="17">
        <f>C17/'1'!D17</f>
        <v>9.6372745412727609E-4</v>
      </c>
      <c r="N17" s="17">
        <f>D17/'1'!E17</f>
        <v>9.3203028920977953E-4</v>
      </c>
    </row>
    <row r="18" spans="1:14" ht="20.100000000000001" customHeight="1">
      <c r="A18" s="130" t="s">
        <v>10</v>
      </c>
      <c r="B18" s="6">
        <v>710</v>
      </c>
      <c r="C18" s="6">
        <v>711</v>
      </c>
      <c r="D18" s="6">
        <v>830</v>
      </c>
      <c r="E18" s="6"/>
      <c r="F18" s="19">
        <f t="shared" si="0"/>
        <v>0.16736990154711673</v>
      </c>
      <c r="H18" s="17">
        <f t="shared" si="1"/>
        <v>5.8970589456723062E-3</v>
      </c>
      <c r="I18" s="17">
        <f t="shared" si="2"/>
        <v>5.9307825129501267E-3</v>
      </c>
      <c r="J18" s="17">
        <f t="shared" si="3"/>
        <v>6.0373296091010926E-3</v>
      </c>
      <c r="L18" s="17">
        <f>B18/'1'!C18</f>
        <v>2.4608815154870901E-4</v>
      </c>
      <c r="M18" s="17">
        <f>C18/'1'!D18</f>
        <v>2.2996982252539857E-4</v>
      </c>
      <c r="N18" s="17">
        <f>D18/'1'!E18</f>
        <v>2.504022274334043E-4</v>
      </c>
    </row>
    <row r="19" spans="1:14" ht="20.100000000000001" customHeight="1">
      <c r="A19" s="130" t="s">
        <v>11</v>
      </c>
      <c r="B19" s="6">
        <v>5040</v>
      </c>
      <c r="C19" s="6">
        <v>5301</v>
      </c>
      <c r="D19" s="6">
        <v>5126</v>
      </c>
      <c r="E19" s="6"/>
      <c r="F19" s="19">
        <f t="shared" si="0"/>
        <v>-3.3012639124693453E-2</v>
      </c>
      <c r="H19" s="17">
        <f t="shared" si="1"/>
        <v>4.1860812797448486E-2</v>
      </c>
      <c r="I19" s="17">
        <f t="shared" si="2"/>
        <v>4.421811265984335E-2</v>
      </c>
      <c r="J19" s="17">
        <f t="shared" si="3"/>
        <v>3.7285965754520721E-2</v>
      </c>
      <c r="L19" s="17">
        <f>B19/'1'!C19</f>
        <v>7.8330576480405156E-4</v>
      </c>
      <c r="M19" s="17">
        <f>C19/'1'!D19</f>
        <v>7.660299461206819E-4</v>
      </c>
      <c r="N19" s="17">
        <f>D19/'1'!E19</f>
        <v>7.0113565921797792E-4</v>
      </c>
    </row>
    <row r="20" spans="1:14" ht="20.100000000000001" customHeight="1">
      <c r="A20" s="130" t="s">
        <v>12</v>
      </c>
      <c r="B20" s="6">
        <v>6558</v>
      </c>
      <c r="C20" s="6">
        <v>6484</v>
      </c>
      <c r="D20" s="6">
        <v>6460</v>
      </c>
      <c r="E20" s="6"/>
      <c r="F20" s="19">
        <f t="shared" si="0"/>
        <v>-3.7014188772362738E-3</v>
      </c>
      <c r="H20" s="17">
        <f t="shared" si="1"/>
        <v>5.4468890937632373E-2</v>
      </c>
      <c r="I20" s="17">
        <f t="shared" si="2"/>
        <v>5.4086067248901012E-2</v>
      </c>
      <c r="J20" s="17">
        <f t="shared" si="3"/>
        <v>4.6989336475654286E-2</v>
      </c>
      <c r="L20" s="17">
        <f>B20/'1'!C20</f>
        <v>8.7917992541851537E-4</v>
      </c>
      <c r="M20" s="17">
        <f>C20/'1'!D20</f>
        <v>9.0313236780998902E-4</v>
      </c>
      <c r="N20" s="17">
        <f>D20/'1'!E20</f>
        <v>8.4400853885790484E-4</v>
      </c>
    </row>
    <row r="21" spans="1:14" ht="20.100000000000001" customHeight="1">
      <c r="A21" s="132" t="s">
        <v>13</v>
      </c>
      <c r="B21" s="9">
        <f>SUM(B8:B20)</f>
        <v>120399</v>
      </c>
      <c r="C21" s="9">
        <f t="shared" ref="C21:D21" si="4">SUM(C8:C20)</f>
        <v>119883</v>
      </c>
      <c r="D21" s="9">
        <f t="shared" si="4"/>
        <v>137478</v>
      </c>
      <c r="E21" s="6"/>
      <c r="F21" s="18">
        <f t="shared" si="0"/>
        <v>0.146768098896424</v>
      </c>
      <c r="H21" s="13">
        <f>SUM(H8:H20)</f>
        <v>1</v>
      </c>
      <c r="I21" s="13">
        <f t="shared" ref="I21:J21" si="5">SUM(I8:I20)</f>
        <v>0.99999999999999989</v>
      </c>
      <c r="J21" s="13">
        <f t="shared" si="5"/>
        <v>0.99999999999999978</v>
      </c>
      <c r="L21" s="13">
        <f>B21/'1'!C21</f>
        <v>1.4457679067887918E-3</v>
      </c>
      <c r="M21" s="13">
        <f>C21/'1'!D21</f>
        <v>1.3788970493698813E-3</v>
      </c>
      <c r="N21" s="13">
        <f>D21/'1'!E21</f>
        <v>1.5008743528163043E-3</v>
      </c>
    </row>
    <row r="22" spans="1:14" ht="22.5" customHeight="1">
      <c r="A22" s="20" t="s">
        <v>23</v>
      </c>
    </row>
    <row r="23" spans="1:14">
      <c r="A23" s="20"/>
    </row>
    <row r="24" spans="1:14">
      <c r="A24" s="3" t="s">
        <v>17</v>
      </c>
      <c r="D24" s="1"/>
      <c r="E24" s="1"/>
    </row>
    <row r="26" spans="1:14" ht="20.100000000000001" customHeight="1">
      <c r="A26" s="131" t="s">
        <v>16</v>
      </c>
      <c r="B26" s="125" t="str">
        <f>B6</f>
        <v>CVRTM</v>
      </c>
      <c r="C26" s="125"/>
      <c r="D26" s="125"/>
      <c r="E26" s="4"/>
      <c r="F26" s="69" t="s">
        <v>94</v>
      </c>
      <c r="H26" s="125" t="s">
        <v>19</v>
      </c>
      <c r="I26" s="125"/>
      <c r="J26" s="125"/>
      <c r="L26" s="125" t="str">
        <f>L6</f>
        <v>CVRTM/ TOTAL*</v>
      </c>
      <c r="M26" s="125"/>
      <c r="N26" s="125"/>
    </row>
    <row r="27" spans="1:14" ht="20.100000000000001" customHeight="1">
      <c r="A27" s="131"/>
      <c r="B27" s="64">
        <v>2019</v>
      </c>
      <c r="C27" s="30">
        <v>2020</v>
      </c>
      <c r="D27" s="22">
        <v>2021</v>
      </c>
      <c r="E27" s="11"/>
      <c r="F27" s="70"/>
      <c r="H27" s="64">
        <v>2019</v>
      </c>
      <c r="I27" s="30">
        <v>2020</v>
      </c>
      <c r="J27" s="22">
        <v>2021</v>
      </c>
      <c r="L27" s="64">
        <v>2019</v>
      </c>
      <c r="M27" s="30">
        <v>2020</v>
      </c>
      <c r="N27" s="22">
        <v>2021</v>
      </c>
    </row>
    <row r="28" spans="1:14" ht="20.100000000000001" customHeight="1">
      <c r="A28" s="130" t="s">
        <v>0</v>
      </c>
      <c r="B28" s="6">
        <v>70392</v>
      </c>
      <c r="C28" s="6">
        <v>74194</v>
      </c>
      <c r="D28" s="6">
        <v>96175</v>
      </c>
      <c r="E28" s="6"/>
      <c r="F28" s="19">
        <f>(D28-C28)/C28</f>
        <v>0.29626384882874623</v>
      </c>
      <c r="H28" s="17">
        <f>B28/$B$41</f>
        <v>0.10651542984768378</v>
      </c>
      <c r="I28" s="17">
        <f>C28/$C$41</f>
        <v>0.10137232612283713</v>
      </c>
      <c r="J28" s="17">
        <f>D28/$D$41</f>
        <v>0.10062367321657814</v>
      </c>
      <c r="L28" s="17">
        <f>B28/'1'!C28</f>
        <v>2.3484063218009252E-3</v>
      </c>
      <c r="M28" s="17">
        <f>C28/'1'!D28</f>
        <v>2.4398802060056819E-3</v>
      </c>
      <c r="N28" s="17">
        <f>D28/'1'!E28</f>
        <v>2.9777119153277746E-3</v>
      </c>
    </row>
    <row r="29" spans="1:14" ht="20.100000000000001" customHeight="1">
      <c r="A29" s="130" t="s">
        <v>1</v>
      </c>
      <c r="B29" s="6">
        <v>130269</v>
      </c>
      <c r="C29" s="6">
        <v>146999</v>
      </c>
      <c r="D29" s="6">
        <v>193784</v>
      </c>
      <c r="E29" s="6"/>
      <c r="F29" s="19">
        <f t="shared" ref="F29:F41" si="6">(D29-C29)/C29</f>
        <v>0.3182674712072871</v>
      </c>
      <c r="H29" s="17">
        <f t="shared" ref="H29:H40" si="7">B29/$B$41</f>
        <v>0.19711982229270256</v>
      </c>
      <c r="I29" s="17">
        <f t="shared" ref="I29:I40" si="8">C29/$C$41</f>
        <v>0.20084684162777225</v>
      </c>
      <c r="J29" s="17">
        <f t="shared" ref="J29:J40" si="9">D29/$D$41</f>
        <v>0.20274767757318823</v>
      </c>
      <c r="L29" s="17">
        <f>B29/'1'!C29</f>
        <v>2.5501879150743121E-3</v>
      </c>
      <c r="M29" s="17">
        <f>C29/'1'!D29</f>
        <v>2.582771810909597E-3</v>
      </c>
      <c r="N29" s="17">
        <f>D29/'1'!E29</f>
        <v>3.0787495565193957E-3</v>
      </c>
    </row>
    <row r="30" spans="1:14" ht="20.100000000000001" customHeight="1">
      <c r="A30" s="130" t="s">
        <v>2</v>
      </c>
      <c r="B30" s="6">
        <v>21842</v>
      </c>
      <c r="C30" s="6">
        <v>27242</v>
      </c>
      <c r="D30" s="6">
        <v>41976</v>
      </c>
      <c r="E30" s="6"/>
      <c r="F30" s="19">
        <f t="shared" si="6"/>
        <v>0.54085603112840464</v>
      </c>
      <c r="H30" s="17">
        <f t="shared" si="7"/>
        <v>3.305077308121817E-2</v>
      </c>
      <c r="I30" s="17">
        <f t="shared" si="8"/>
        <v>3.7221135243258603E-2</v>
      </c>
      <c r="J30" s="17">
        <f t="shared" si="9"/>
        <v>4.3917642910726112E-2</v>
      </c>
      <c r="L30" s="17">
        <f>B30/'1'!C30</f>
        <v>2.0433917159092389E-3</v>
      </c>
      <c r="M30" s="17">
        <f>C30/'1'!D30</f>
        <v>2.4042581545937465E-3</v>
      </c>
      <c r="N30" s="17">
        <f>D30/'1'!E30</f>
        <v>3.3428369310214965E-3</v>
      </c>
    </row>
    <row r="31" spans="1:14" ht="20.100000000000001" customHeight="1">
      <c r="A31" s="130" t="s">
        <v>3</v>
      </c>
      <c r="B31" s="6">
        <v>91359</v>
      </c>
      <c r="C31" s="6">
        <v>97192</v>
      </c>
      <c r="D31" s="6">
        <v>115046</v>
      </c>
      <c r="E31" s="6"/>
      <c r="F31" s="19">
        <f t="shared" si="6"/>
        <v>0.18369824676928143</v>
      </c>
      <c r="H31" s="17">
        <f t="shared" si="7"/>
        <v>0.1382421746143673</v>
      </c>
      <c r="I31" s="17">
        <f t="shared" si="8"/>
        <v>0.13279482330822959</v>
      </c>
      <c r="J31" s="17">
        <f t="shared" si="9"/>
        <v>0.12036757066674758</v>
      </c>
      <c r="L31" s="17">
        <f>B31/'1'!C31</f>
        <v>1.9784723137640228E-3</v>
      </c>
      <c r="M31" s="17">
        <f>C31/'1'!D31</f>
        <v>1.9406087699614879E-3</v>
      </c>
      <c r="N31" s="17">
        <f>D31/'1'!E31</f>
        <v>2.0955836493545704E-3</v>
      </c>
    </row>
    <row r="32" spans="1:14" ht="20.100000000000001" customHeight="1">
      <c r="A32" s="130" t="s">
        <v>4</v>
      </c>
      <c r="B32" s="6">
        <v>57934</v>
      </c>
      <c r="C32" s="6">
        <v>68843</v>
      </c>
      <c r="D32" s="6">
        <v>100117</v>
      </c>
      <c r="E32" s="6"/>
      <c r="F32" s="19">
        <f t="shared" si="6"/>
        <v>0.45428002847057797</v>
      </c>
      <c r="H32" s="17">
        <f t="shared" si="7"/>
        <v>8.7664292999143537E-2</v>
      </c>
      <c r="I32" s="17">
        <f t="shared" si="8"/>
        <v>9.4061178090876302E-2</v>
      </c>
      <c r="J32" s="17">
        <f t="shared" si="9"/>
        <v>0.10474801446762831</v>
      </c>
      <c r="L32" s="17">
        <f>B32/'1'!C32</f>
        <v>1.647665875407462E-3</v>
      </c>
      <c r="M32" s="17">
        <f>C32/'1'!D32</f>
        <v>1.8914094738451228E-3</v>
      </c>
      <c r="N32" s="17">
        <f>D32/'1'!E32</f>
        <v>2.4902962098605551E-3</v>
      </c>
    </row>
    <row r="33" spans="1:14" ht="20.100000000000001" customHeight="1">
      <c r="A33" s="130" t="s">
        <v>5</v>
      </c>
      <c r="B33" s="6">
        <v>23850</v>
      </c>
      <c r="C33" s="6">
        <v>25701</v>
      </c>
      <c r="D33" s="6">
        <v>32255</v>
      </c>
      <c r="E33" s="6"/>
      <c r="F33" s="19">
        <f t="shared" si="6"/>
        <v>0.25500953270300769</v>
      </c>
      <c r="H33" s="17">
        <f t="shared" si="7"/>
        <v>3.6089228916173118E-2</v>
      </c>
      <c r="I33" s="17">
        <f t="shared" si="8"/>
        <v>3.5115644845715784E-2</v>
      </c>
      <c r="J33" s="17">
        <f t="shared" si="9"/>
        <v>3.3746988090467667E-2</v>
      </c>
      <c r="L33" s="17">
        <f>B33/'1'!C33</f>
        <v>1.0673452327036369E-3</v>
      </c>
      <c r="M33" s="17">
        <f>C33/'1'!D33</f>
        <v>1.0604406615555416E-3</v>
      </c>
      <c r="N33" s="17">
        <f>D33/'1'!E33</f>
        <v>1.2404842207368889E-3</v>
      </c>
    </row>
    <row r="34" spans="1:14" ht="20.100000000000001" customHeight="1">
      <c r="A34" s="130" t="s">
        <v>6</v>
      </c>
      <c r="B34" s="6">
        <v>20229</v>
      </c>
      <c r="C34" s="6">
        <v>23564</v>
      </c>
      <c r="D34" s="6">
        <v>29658</v>
      </c>
      <c r="E34" s="6"/>
      <c r="F34" s="19">
        <f t="shared" si="6"/>
        <v>0.2586148361907995</v>
      </c>
      <c r="H34" s="17">
        <f t="shared" si="7"/>
        <v>3.0610021456824572E-2</v>
      </c>
      <c r="I34" s="17">
        <f t="shared" si="8"/>
        <v>3.2195831101686577E-2</v>
      </c>
      <c r="J34" s="17">
        <f t="shared" si="9"/>
        <v>3.1029861193213146E-2</v>
      </c>
      <c r="L34" s="17">
        <f>B34/'1'!C34</f>
        <v>2.2012748002513691E-3</v>
      </c>
      <c r="M34" s="17">
        <f>C34/'1'!D34</f>
        <v>2.365398923665192E-3</v>
      </c>
      <c r="N34" s="17">
        <f>D34/'1'!E34</f>
        <v>2.7019979916769934E-3</v>
      </c>
    </row>
    <row r="35" spans="1:14" ht="20.100000000000001" customHeight="1">
      <c r="A35" s="130" t="s">
        <v>7</v>
      </c>
      <c r="B35" s="6">
        <v>17706</v>
      </c>
      <c r="C35" s="6">
        <v>22381</v>
      </c>
      <c r="D35" s="6">
        <v>31570</v>
      </c>
      <c r="E35" s="6"/>
      <c r="F35" s="19">
        <f t="shared" si="6"/>
        <v>0.41057146686921941</v>
      </c>
      <c r="H35" s="17">
        <f t="shared" si="7"/>
        <v>2.6792280385314938E-2</v>
      </c>
      <c r="I35" s="17">
        <f t="shared" si="8"/>
        <v>3.0579481237771485E-2</v>
      </c>
      <c r="J35" s="17">
        <f t="shared" si="9"/>
        <v>3.3030302713255751E-2</v>
      </c>
      <c r="L35" s="17">
        <f>B35/'1'!C35</f>
        <v>1.4123295588787318E-3</v>
      </c>
      <c r="M35" s="17">
        <f>C35/'1'!D35</f>
        <v>1.6478353322076818E-3</v>
      </c>
      <c r="N35" s="17">
        <f>D35/'1'!E35</f>
        <v>1.9923109544917558E-3</v>
      </c>
    </row>
    <row r="36" spans="1:14" ht="20.100000000000001" customHeight="1">
      <c r="A36" s="130" t="s">
        <v>8</v>
      </c>
      <c r="B36" s="6">
        <v>138641</v>
      </c>
      <c r="C36" s="6">
        <v>145004</v>
      </c>
      <c r="D36" s="6">
        <v>188021</v>
      </c>
      <c r="E36" s="6"/>
      <c r="F36" s="19">
        <f t="shared" si="6"/>
        <v>0.29666078177153732</v>
      </c>
      <c r="H36" s="17">
        <f t="shared" si="7"/>
        <v>0.20978812520617013</v>
      </c>
      <c r="I36" s="17">
        <f t="shared" si="8"/>
        <v>0.19812104451998644</v>
      </c>
      <c r="J36" s="17">
        <f t="shared" si="9"/>
        <v>0.19671810410038199</v>
      </c>
      <c r="L36" s="17">
        <f>B36/'1'!C36</f>
        <v>8.3994177883530401E-3</v>
      </c>
      <c r="M36" s="17">
        <f>C36/'1'!D36</f>
        <v>8.7390601285594789E-3</v>
      </c>
      <c r="N36" s="17">
        <f>D36/'1'!E36</f>
        <v>9.3952118153779237E-3</v>
      </c>
    </row>
    <row r="37" spans="1:14" ht="20.100000000000001" customHeight="1">
      <c r="A37" s="130" t="s">
        <v>9</v>
      </c>
      <c r="B37" s="6">
        <v>10740</v>
      </c>
      <c r="C37" s="6">
        <v>14830</v>
      </c>
      <c r="D37" s="6">
        <v>19761</v>
      </c>
      <c r="E37" s="6"/>
      <c r="F37" s="19">
        <f t="shared" si="6"/>
        <v>0.33250168577208361</v>
      </c>
      <c r="H37" s="17">
        <f t="shared" si="7"/>
        <v>1.6251501826402486E-2</v>
      </c>
      <c r="I37" s="17">
        <f t="shared" si="8"/>
        <v>2.0262441658377692E-2</v>
      </c>
      <c r="J37" s="17">
        <f t="shared" si="9"/>
        <v>2.0675065312532367E-2</v>
      </c>
      <c r="L37" s="17">
        <f>B37/'1'!C37</f>
        <v>1.3355082802756868E-3</v>
      </c>
      <c r="M37" s="17">
        <f>C37/'1'!D37</f>
        <v>1.5876652435133757E-3</v>
      </c>
      <c r="N37" s="17">
        <f>D37/'1'!E37</f>
        <v>1.8298945372911505E-3</v>
      </c>
    </row>
    <row r="38" spans="1:14" ht="20.100000000000001" customHeight="1">
      <c r="A38" s="130" t="s">
        <v>10</v>
      </c>
      <c r="B38" s="6">
        <v>4306</v>
      </c>
      <c r="C38" s="6">
        <v>4787</v>
      </c>
      <c r="D38" s="6">
        <v>7225</v>
      </c>
      <c r="E38" s="6"/>
      <c r="F38" s="19">
        <f t="shared" si="6"/>
        <v>0.50929601002715685</v>
      </c>
      <c r="H38" s="17">
        <f t="shared" si="7"/>
        <v>6.5157324827271046E-3</v>
      </c>
      <c r="I38" s="17">
        <f t="shared" si="8"/>
        <v>6.540546744346191E-3</v>
      </c>
      <c r="J38" s="17">
        <f t="shared" si="9"/>
        <v>7.5591997815417419E-3</v>
      </c>
      <c r="L38" s="17">
        <f>B38/'1'!C38</f>
        <v>4.1188146996345293E-4</v>
      </c>
      <c r="M38" s="17">
        <f>C38/'1'!D38</f>
        <v>4.1344441431155073E-4</v>
      </c>
      <c r="N38" s="17">
        <f>D38/'1'!E38</f>
        <v>5.5597738014685955E-4</v>
      </c>
    </row>
    <row r="39" spans="1:14" ht="20.100000000000001" customHeight="1">
      <c r="A39" s="130" t="s">
        <v>11</v>
      </c>
      <c r="B39" s="6">
        <v>29573</v>
      </c>
      <c r="C39" s="6">
        <v>34707</v>
      </c>
      <c r="D39" s="6">
        <v>46142</v>
      </c>
      <c r="E39" s="6"/>
      <c r="F39" s="19">
        <f t="shared" si="6"/>
        <v>0.3294724407180108</v>
      </c>
      <c r="H39" s="17">
        <f t="shared" si="7"/>
        <v>4.4749130680838058E-2</v>
      </c>
      <c r="I39" s="17">
        <f t="shared" si="8"/>
        <v>4.7420671789434564E-2</v>
      </c>
      <c r="J39" s="17">
        <f t="shared" si="9"/>
        <v>4.8276345511404715E-2</v>
      </c>
      <c r="L39" s="17">
        <f>B39/'1'!C39</f>
        <v>1.1890270808928821E-3</v>
      </c>
      <c r="M39" s="17">
        <f>C39/'1'!D39</f>
        <v>1.2543365269215233E-3</v>
      </c>
      <c r="N39" s="17">
        <f>D39/'1'!E39</f>
        <v>1.4987584782641531E-3</v>
      </c>
    </row>
    <row r="40" spans="1:14" ht="20.100000000000001" customHeight="1">
      <c r="A40" s="130" t="s">
        <v>12</v>
      </c>
      <c r="B40" s="6">
        <v>44021</v>
      </c>
      <c r="C40" s="6">
        <v>46452</v>
      </c>
      <c r="D40" s="6">
        <v>54059</v>
      </c>
      <c r="E40" s="6"/>
      <c r="F40" s="19">
        <f t="shared" si="6"/>
        <v>0.16376044088521485</v>
      </c>
      <c r="H40" s="17">
        <f t="shared" si="7"/>
        <v>6.6611486210434251E-2</v>
      </c>
      <c r="I40" s="17">
        <f t="shared" si="8"/>
        <v>6.3468033709707383E-2</v>
      </c>
      <c r="J40" s="17">
        <f t="shared" si="9"/>
        <v>5.6559554462334259E-2</v>
      </c>
      <c r="L40" s="17">
        <f>B40/'1'!C40</f>
        <v>1.3534660472676056E-3</v>
      </c>
      <c r="M40" s="17">
        <f>C40/'1'!D40</f>
        <v>1.4962517849160929E-3</v>
      </c>
      <c r="N40" s="17">
        <f>D40/'1'!E40</f>
        <v>1.5524670035787238E-3</v>
      </c>
    </row>
    <row r="41" spans="1:14" ht="20.100000000000001" customHeight="1">
      <c r="A41" s="132" t="s">
        <v>13</v>
      </c>
      <c r="B41" s="9">
        <f>SUM(B28:B40)</f>
        <v>660862</v>
      </c>
      <c r="C41" s="9">
        <f t="shared" ref="C41:D41" si="10">SUM(C28:C40)</f>
        <v>731896</v>
      </c>
      <c r="D41" s="9">
        <f t="shared" si="10"/>
        <v>955789</v>
      </c>
      <c r="E41" s="6"/>
      <c r="F41" s="18">
        <f t="shared" si="6"/>
        <v>0.3059082164679135</v>
      </c>
      <c r="H41" s="13">
        <f>SUM(H28:H40)</f>
        <v>1</v>
      </c>
      <c r="I41" s="13">
        <f>SUM(I28:I40)</f>
        <v>1</v>
      </c>
      <c r="J41" s="13">
        <f>SUM(J28:J40)</f>
        <v>1</v>
      </c>
      <c r="L41" s="13">
        <f>B41/'1'!C41</f>
        <v>2.1348874924383438E-3</v>
      </c>
      <c r="M41" s="13">
        <f>C41/'1'!D41</f>
        <v>2.2236422674942274E-3</v>
      </c>
      <c r="N41" s="13">
        <f>D41/'1'!E41</f>
        <v>2.6176050734119188E-3</v>
      </c>
    </row>
    <row r="42" spans="1:14" ht="22.5" customHeight="1">
      <c r="A42" s="20" t="s">
        <v>23</v>
      </c>
    </row>
    <row r="44" spans="1:14">
      <c r="A44" t="s">
        <v>18</v>
      </c>
    </row>
    <row r="46" spans="1:14" ht="20.100000000000001" customHeight="1">
      <c r="A46" s="131" t="s">
        <v>16</v>
      </c>
      <c r="B46" s="125" t="str">
        <f>B6</f>
        <v>CVRTM</v>
      </c>
      <c r="C46" s="125"/>
      <c r="D46" s="125"/>
      <c r="E46" s="4"/>
      <c r="F46" s="69" t="s">
        <v>94</v>
      </c>
    </row>
    <row r="47" spans="1:14" ht="20.100000000000001" customHeight="1">
      <c r="A47" s="131"/>
      <c r="B47" s="64">
        <v>2019</v>
      </c>
      <c r="C47" s="30">
        <v>2020</v>
      </c>
      <c r="D47" s="22">
        <v>2021</v>
      </c>
      <c r="E47" s="11"/>
      <c r="F47" s="70"/>
    </row>
    <row r="48" spans="1:14" ht="20.100000000000001" customHeight="1">
      <c r="A48" s="130" t="s">
        <v>0</v>
      </c>
      <c r="B48" s="14">
        <f t="shared" ref="B48:D61" si="11">B28/B8</f>
        <v>8.7770573566084789</v>
      </c>
      <c r="C48" s="14">
        <f t="shared" ref="C48:D48" si="12">C28/C8</f>
        <v>9.5377297853194491</v>
      </c>
      <c r="D48" s="14">
        <f t="shared" si="12"/>
        <v>11.266986879100282</v>
      </c>
      <c r="E48" s="14"/>
      <c r="F48" s="19">
        <f>(D48-C48)/C48</f>
        <v>0.1813069915696835</v>
      </c>
    </row>
    <row r="49" spans="1:6" ht="20.100000000000001" customHeight="1">
      <c r="A49" s="130" t="s">
        <v>1</v>
      </c>
      <c r="B49" s="14">
        <f t="shared" si="11"/>
        <v>7.1360723089564502</v>
      </c>
      <c r="C49" s="14">
        <f t="shared" ref="C49:D49" si="13">C29/C9</f>
        <v>7.9189247427678717</v>
      </c>
      <c r="D49" s="14">
        <f t="shared" si="13"/>
        <v>9.3053541416566627</v>
      </c>
      <c r="E49" s="14"/>
      <c r="F49" s="19">
        <f t="shared" ref="F49:F61" si="14">(D49-C49)/C49</f>
        <v>0.17507798645958561</v>
      </c>
    </row>
    <row r="50" spans="1:6" ht="20.100000000000001" customHeight="1">
      <c r="A50" s="130" t="s">
        <v>2</v>
      </c>
      <c r="B50" s="14">
        <f t="shared" si="11"/>
        <v>6.5868516284680334</v>
      </c>
      <c r="C50" s="14">
        <f t="shared" ref="C50:D50" si="15">C30/C10</f>
        <v>6.2196347031963466</v>
      </c>
      <c r="D50" s="14">
        <f t="shared" si="15"/>
        <v>4.9781783681214424</v>
      </c>
      <c r="E50" s="14"/>
      <c r="F50" s="19">
        <f t="shared" si="14"/>
        <v>-0.199602773204173</v>
      </c>
    </row>
    <row r="51" spans="1:6" ht="20.100000000000001" customHeight="1">
      <c r="A51" s="130" t="s">
        <v>3</v>
      </c>
      <c r="B51" s="14">
        <f t="shared" si="11"/>
        <v>5.5716899432823075</v>
      </c>
      <c r="C51" s="14">
        <f t="shared" ref="C51:D51" si="16">C31/C11</f>
        <v>6.1254175332451002</v>
      </c>
      <c r="D51" s="14">
        <f t="shared" si="16"/>
        <v>5.8664015093569937</v>
      </c>
      <c r="E51" s="14"/>
      <c r="F51" s="19">
        <f t="shared" si="14"/>
        <v>-4.2285447886992608E-2</v>
      </c>
    </row>
    <row r="52" spans="1:6" ht="20.100000000000001" customHeight="1">
      <c r="A52" s="130" t="s">
        <v>4</v>
      </c>
      <c r="B52" s="14">
        <f t="shared" si="11"/>
        <v>4.9435958699547742</v>
      </c>
      <c r="C52" s="14">
        <f t="shared" ref="C52:D52" si="17">C32/C12</f>
        <v>5.819357565511412</v>
      </c>
      <c r="D52" s="14">
        <f t="shared" si="17"/>
        <v>7.2036983738667431</v>
      </c>
      <c r="E52" s="14"/>
      <c r="F52" s="19">
        <f t="shared" si="14"/>
        <v>0.23788550415937082</v>
      </c>
    </row>
    <row r="53" spans="1:6" ht="20.100000000000001" customHeight="1">
      <c r="A53" s="130" t="s">
        <v>5</v>
      </c>
      <c r="B53" s="14">
        <f t="shared" si="11"/>
        <v>4.2347301136363633</v>
      </c>
      <c r="C53" s="14">
        <f t="shared" ref="C53:D53" si="18">C33/C13</f>
        <v>4.9779198140615923</v>
      </c>
      <c r="D53" s="14">
        <f t="shared" si="18"/>
        <v>6.7464965488391551</v>
      </c>
      <c r="E53" s="14"/>
      <c r="F53" s="19">
        <f t="shared" si="14"/>
        <v>0.35528429561715713</v>
      </c>
    </row>
    <row r="54" spans="1:6" ht="20.100000000000001" customHeight="1">
      <c r="A54" s="130" t="s">
        <v>6</v>
      </c>
      <c r="B54" s="14">
        <f t="shared" si="11"/>
        <v>5.8617791944363953</v>
      </c>
      <c r="C54" s="14">
        <f t="shared" ref="C54:D54" si="19">C34/C14</f>
        <v>5.9460005046681808</v>
      </c>
      <c r="D54" s="14">
        <f t="shared" si="19"/>
        <v>7.5735444330949946</v>
      </c>
      <c r="E54" s="14"/>
      <c r="F54" s="19">
        <f t="shared" si="14"/>
        <v>0.27372078545049494</v>
      </c>
    </row>
    <row r="55" spans="1:6" ht="20.100000000000001" customHeight="1">
      <c r="A55" s="130" t="s">
        <v>7</v>
      </c>
      <c r="B55" s="14">
        <f t="shared" si="11"/>
        <v>6.0061058344640434</v>
      </c>
      <c r="C55" s="14">
        <f t="shared" ref="C55:D55" si="20">C35/C15</f>
        <v>6.281504350266629</v>
      </c>
      <c r="D55" s="14">
        <f t="shared" si="20"/>
        <v>7.6756625334305859</v>
      </c>
      <c r="E55" s="14"/>
      <c r="F55" s="19">
        <f t="shared" si="14"/>
        <v>0.22194654423900534</v>
      </c>
    </row>
    <row r="56" spans="1:6" ht="20.100000000000001" customHeight="1">
      <c r="A56" s="130" t="s">
        <v>8</v>
      </c>
      <c r="B56" s="14">
        <f t="shared" si="11"/>
        <v>3.8243683107138917</v>
      </c>
      <c r="C56" s="14">
        <f t="shared" ref="C56:D56" si="21">C36/C16</f>
        <v>4.2886634527224867</v>
      </c>
      <c r="D56" s="14">
        <f t="shared" si="21"/>
        <v>4.9060901784782383</v>
      </c>
      <c r="E56" s="14"/>
      <c r="F56" s="19">
        <f t="shared" si="14"/>
        <v>0.14396716659214723</v>
      </c>
    </row>
    <row r="57" spans="1:6" ht="20.100000000000001" customHeight="1">
      <c r="A57" s="130" t="s">
        <v>9</v>
      </c>
      <c r="B57" s="14">
        <f t="shared" si="11"/>
        <v>5.111851499286054</v>
      </c>
      <c r="C57" s="14">
        <f t="shared" ref="C57:D57" si="22">C37/C17</f>
        <v>6.0089141004862237</v>
      </c>
      <c r="D57" s="14">
        <f t="shared" si="22"/>
        <v>7.5251332825590254</v>
      </c>
      <c r="E57" s="14"/>
      <c r="F57" s="19">
        <f t="shared" si="14"/>
        <v>0.25232831701656605</v>
      </c>
    </row>
    <row r="58" spans="1:6" ht="20.100000000000001" customHeight="1">
      <c r="A58" s="130" t="s">
        <v>10</v>
      </c>
      <c r="B58" s="14">
        <f t="shared" si="11"/>
        <v>6.0647887323943666</v>
      </c>
      <c r="C58" s="14">
        <f t="shared" ref="C58:D58" si="23">C38/C18</f>
        <v>6.7327707454289731</v>
      </c>
      <c r="D58" s="14">
        <f t="shared" si="23"/>
        <v>8.7048192771084345</v>
      </c>
      <c r="E58" s="14"/>
      <c r="F58" s="19">
        <f t="shared" si="14"/>
        <v>0.29290296762567308</v>
      </c>
    </row>
    <row r="59" spans="1:6" ht="20.100000000000001" customHeight="1">
      <c r="A59" s="130" t="s">
        <v>11</v>
      </c>
      <c r="B59" s="14">
        <f t="shared" si="11"/>
        <v>5.8676587301587304</v>
      </c>
      <c r="C59" s="14">
        <f t="shared" ref="C59:D59" si="24">C39/C19</f>
        <v>6.5472552348613471</v>
      </c>
      <c r="D59" s="14">
        <f t="shared" si="24"/>
        <v>9.0015606710885674</v>
      </c>
      <c r="E59" s="14"/>
      <c r="F59" s="19">
        <f t="shared" si="14"/>
        <v>0.37486020449593727</v>
      </c>
    </row>
    <row r="60" spans="1:6" ht="20.100000000000001" customHeight="1">
      <c r="A60" s="130" t="s">
        <v>12</v>
      </c>
      <c r="B60" s="14">
        <f t="shared" si="11"/>
        <v>6.7125648063433978</v>
      </c>
      <c r="C60" s="14">
        <f t="shared" ref="C60:D60" si="25">C40/C20</f>
        <v>7.1640962368908081</v>
      </c>
      <c r="D60" s="14">
        <f t="shared" si="25"/>
        <v>8.3682662538699688</v>
      </c>
      <c r="E60" s="14"/>
      <c r="F60" s="19">
        <f t="shared" si="14"/>
        <v>0.16808400908664595</v>
      </c>
    </row>
    <row r="61" spans="1:6" ht="20.100000000000001" customHeight="1">
      <c r="A61" s="132" t="s">
        <v>13</v>
      </c>
      <c r="B61" s="15">
        <f t="shared" si="11"/>
        <v>5.4889326323308332</v>
      </c>
      <c r="C61" s="15">
        <f t="shared" ref="C61:D61" si="26">C41/C21</f>
        <v>6.1050857919805139</v>
      </c>
      <c r="D61" s="15">
        <f t="shared" si="26"/>
        <v>6.952305096088101</v>
      </c>
      <c r="E61" s="14"/>
      <c r="F61" s="18">
        <f t="shared" si="14"/>
        <v>0.13877271065059771</v>
      </c>
    </row>
  </sheetData>
  <mergeCells count="13">
    <mergeCell ref="H6:J6"/>
    <mergeCell ref="L6:N6"/>
    <mergeCell ref="A26:A27"/>
    <mergeCell ref="B26:D26"/>
    <mergeCell ref="F26:F27"/>
    <mergeCell ref="H26:J26"/>
    <mergeCell ref="L26:N26"/>
    <mergeCell ref="A46:A47"/>
    <mergeCell ref="B46:D46"/>
    <mergeCell ref="F46:F47"/>
    <mergeCell ref="A6:A7"/>
    <mergeCell ref="B6:D6"/>
    <mergeCell ref="F6:F7"/>
  </mergeCells>
  <pageMargins left="0.7" right="0.7" top="0.75" bottom="0.75" header="0.3" footer="0.3"/>
  <pageSetup paperSize="9" orientation="portrait" horizontalDpi="0" verticalDpi="0" r:id="rId1"/>
  <ignoredErrors>
    <ignoredError sqref="E51:E60 B51:B6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D983D59A-EEC1-4835-A2A4-F08C3E8D524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F8:F20</xm:sqref>
        </x14:conditionalFormatting>
        <x14:conditionalFormatting xmlns:xm="http://schemas.microsoft.com/office/excel/2006/main">
          <x14:cfRule type="iconSet" priority="5" id="{68D62F0C-54F4-490D-95A5-6E038E5F96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F28:F40</xm:sqref>
        </x14:conditionalFormatting>
        <x14:conditionalFormatting xmlns:xm="http://schemas.microsoft.com/office/excel/2006/main">
          <x14:cfRule type="iconSet" priority="4" id="{45F9F4EF-ECE4-4A43-A534-8BCE116457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F48:F60</xm:sqref>
        </x14:conditionalFormatting>
        <x14:conditionalFormatting xmlns:xm="http://schemas.microsoft.com/office/excel/2006/main">
          <x14:cfRule type="iconSet" priority="3" id="{C48A4096-25BB-4511-A7D1-B8962B5FC55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F21</xm:sqref>
        </x14:conditionalFormatting>
        <x14:conditionalFormatting xmlns:xm="http://schemas.microsoft.com/office/excel/2006/main">
          <x14:cfRule type="iconSet" priority="2" id="{09B4DD1E-B89A-40F0-86A4-2B7287C17D1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F41</xm:sqref>
        </x14:conditionalFormatting>
        <x14:conditionalFormatting xmlns:xm="http://schemas.microsoft.com/office/excel/2006/main">
          <x14:cfRule type="iconSet" priority="1" id="{CD0A202A-8CC9-4296-8435-234E085761F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132A1-0284-4679-8229-F21661147021}">
  <dimension ref="A2:N61"/>
  <sheetViews>
    <sheetView workbookViewId="0">
      <selection activeCell="A6" sqref="A6:N21"/>
    </sheetView>
  </sheetViews>
  <sheetFormatPr defaultRowHeight="15"/>
  <cols>
    <col min="1" max="1" width="45.5703125" bestFit="1" customWidth="1"/>
    <col min="2" max="4" width="10.7109375" customWidth="1"/>
    <col min="5" max="5" width="1.7109375" customWidth="1"/>
    <col min="6" max="6" width="10.7109375" customWidth="1"/>
    <col min="7" max="7" width="1.7109375" customWidth="1"/>
    <col min="11" max="11" width="2" customWidth="1"/>
  </cols>
  <sheetData>
    <row r="2" spans="1:14">
      <c r="A2" s="2" t="s">
        <v>26</v>
      </c>
    </row>
    <row r="4" spans="1:14">
      <c r="A4" s="2" t="s">
        <v>15</v>
      </c>
    </row>
    <row r="5" spans="1:14">
      <c r="A5" s="2"/>
    </row>
    <row r="6" spans="1:14" ht="20.100000000000001" customHeight="1">
      <c r="A6" s="131" t="s">
        <v>16</v>
      </c>
      <c r="B6" s="125" t="s">
        <v>27</v>
      </c>
      <c r="C6" s="125"/>
      <c r="D6" s="125"/>
      <c r="E6" s="4"/>
      <c r="F6" s="69" t="s">
        <v>94</v>
      </c>
      <c r="H6" s="125" t="s">
        <v>19</v>
      </c>
      <c r="I6" s="125"/>
      <c r="J6" s="125"/>
      <c r="L6" s="125" t="s">
        <v>28</v>
      </c>
      <c r="M6" s="125"/>
      <c r="N6" s="125"/>
    </row>
    <row r="7" spans="1:14" ht="20.100000000000001" customHeight="1">
      <c r="A7" s="131"/>
      <c r="B7" s="64">
        <v>2019</v>
      </c>
      <c r="C7" s="30">
        <v>2020</v>
      </c>
      <c r="D7" s="22">
        <v>2021</v>
      </c>
      <c r="E7" s="11"/>
      <c r="F7" s="70"/>
      <c r="H7" s="64">
        <v>2019</v>
      </c>
      <c r="I7" s="30">
        <v>2020</v>
      </c>
      <c r="J7" s="22">
        <v>2021</v>
      </c>
      <c r="L7" s="64">
        <v>2019</v>
      </c>
      <c r="M7" s="30">
        <v>2020</v>
      </c>
      <c r="N7" s="22">
        <v>2021</v>
      </c>
    </row>
    <row r="8" spans="1:14" ht="20.100000000000001" customHeight="1">
      <c r="A8" s="130" t="s">
        <v>0</v>
      </c>
      <c r="B8" s="6">
        <v>863925</v>
      </c>
      <c r="C8" s="6">
        <v>976596</v>
      </c>
      <c r="D8" s="6">
        <v>1050011</v>
      </c>
      <c r="E8" s="6"/>
      <c r="F8" s="19">
        <f>(D8-C8)/C8</f>
        <v>7.5174381218026692E-2</v>
      </c>
      <c r="H8" s="17">
        <f>B8/$B$21</f>
        <v>0.11275319302607945</v>
      </c>
      <c r="I8" s="17">
        <f>C8/$C$21</f>
        <v>0.10809109307371885</v>
      </c>
      <c r="J8" s="17">
        <f>D8/$D$21</f>
        <v>0.10098088923031825</v>
      </c>
      <c r="L8" s="17">
        <f>B8/'1'!C8</f>
        <v>0.13656205221264747</v>
      </c>
      <c r="M8" s="17">
        <f>C8/'1'!D8</f>
        <v>0.15191711756389031</v>
      </c>
      <c r="N8" s="17">
        <f>D8/'1'!E8</f>
        <v>0.16177178615596208</v>
      </c>
    </row>
    <row r="9" spans="1:14" ht="20.100000000000001" customHeight="1">
      <c r="A9" s="130" t="s">
        <v>1</v>
      </c>
      <c r="B9" s="6">
        <v>1156755</v>
      </c>
      <c r="C9" s="6">
        <v>1454986</v>
      </c>
      <c r="D9" s="6">
        <v>1623985</v>
      </c>
      <c r="E9" s="6"/>
      <c r="F9" s="19">
        <f t="shared" ref="F9:F20" si="0">(D9-C9)/C9</f>
        <v>0.11615163307413268</v>
      </c>
      <c r="H9" s="17">
        <f t="shared" ref="H9:H20" si="1">B9/$B$21</f>
        <v>0.15097122990871029</v>
      </c>
      <c r="I9" s="17">
        <f t="shared" ref="I9:I20" si="2">C9/$C$21</f>
        <v>0.1610400074820682</v>
      </c>
      <c r="J9" s="17">
        <f t="shared" ref="J9:J20" si="3">D9/$D$21</f>
        <v>0.15618069658003431</v>
      </c>
      <c r="L9" s="17">
        <f>B9/'1'!C9</f>
        <v>9.0916607568834795E-2</v>
      </c>
      <c r="M9" s="17">
        <f>C9/'1'!D9</f>
        <v>0.1051701112197277</v>
      </c>
      <c r="N9" s="17">
        <f>D9/'1'!E9</f>
        <v>0.11161713484553495</v>
      </c>
    </row>
    <row r="10" spans="1:14" ht="20.100000000000001" customHeight="1">
      <c r="A10" s="130" t="s">
        <v>2</v>
      </c>
      <c r="B10" s="6">
        <v>411875</v>
      </c>
      <c r="C10" s="6">
        <v>480584</v>
      </c>
      <c r="D10" s="6">
        <v>568876</v>
      </c>
      <c r="E10" s="6"/>
      <c r="F10" s="19">
        <f t="shared" si="0"/>
        <v>0.18371814292610658</v>
      </c>
      <c r="H10" s="17">
        <f t="shared" si="1"/>
        <v>5.3754922450000256E-2</v>
      </c>
      <c r="I10" s="17">
        <f t="shared" si="2"/>
        <v>5.3191749580932236E-2</v>
      </c>
      <c r="J10" s="17">
        <f t="shared" si="3"/>
        <v>5.4709526225712429E-2</v>
      </c>
      <c r="L10" s="17">
        <f>B10/'1'!C10</f>
        <v>0.14909793711804684</v>
      </c>
      <c r="M10" s="17">
        <f>C10/'1'!D10</f>
        <v>0.16453420138342059</v>
      </c>
      <c r="N10" s="17">
        <f>D10/'1'!E10</f>
        <v>0.18109774246999219</v>
      </c>
    </row>
    <row r="11" spans="1:14" ht="20.100000000000001" customHeight="1">
      <c r="A11" s="130" t="s">
        <v>3</v>
      </c>
      <c r="B11" s="6">
        <v>1538810</v>
      </c>
      <c r="C11" s="6">
        <v>1826826</v>
      </c>
      <c r="D11" s="6">
        <v>2106571</v>
      </c>
      <c r="E11" s="6"/>
      <c r="F11" s="19">
        <f t="shared" si="0"/>
        <v>0.15313171588317662</v>
      </c>
      <c r="H11" s="17">
        <f t="shared" si="1"/>
        <v>0.200834263345153</v>
      </c>
      <c r="I11" s="17">
        <f t="shared" si="2"/>
        <v>0.20219580993111738</v>
      </c>
      <c r="J11" s="17">
        <f t="shared" si="3"/>
        <v>0.20259160409443402</v>
      </c>
      <c r="L11" s="17">
        <f>B11/'1'!C11</f>
        <v>0.11355948901513907</v>
      </c>
      <c r="M11" s="17">
        <f>C11/'1'!D11</f>
        <v>0.12717468009597696</v>
      </c>
      <c r="N11" s="17">
        <f>D11/'1'!E11</f>
        <v>0.13985251351607575</v>
      </c>
    </row>
    <row r="12" spans="1:14" ht="20.100000000000001" customHeight="1">
      <c r="A12" s="130" t="s">
        <v>4</v>
      </c>
      <c r="B12" s="6">
        <v>884282</v>
      </c>
      <c r="C12" s="6">
        <v>994579</v>
      </c>
      <c r="D12" s="6">
        <v>1167931</v>
      </c>
      <c r="E12" s="6"/>
      <c r="F12" s="19">
        <f t="shared" si="0"/>
        <v>0.17429686329592722</v>
      </c>
      <c r="H12" s="17">
        <f t="shared" si="1"/>
        <v>0.11541004026447618</v>
      </c>
      <c r="I12" s="17">
        <f t="shared" si="2"/>
        <v>0.11008147817333495</v>
      </c>
      <c r="J12" s="17">
        <f t="shared" si="3"/>
        <v>0.11232140514685544</v>
      </c>
      <c r="L12" s="17">
        <f>B12/'1'!C12</f>
        <v>8.0256739665815494E-2</v>
      </c>
      <c r="M12" s="17">
        <f>C12/'1'!D12</f>
        <v>8.941144255094631E-2</v>
      </c>
      <c r="N12" s="17">
        <f>D12/'1'!E12</f>
        <v>0.10158089387074425</v>
      </c>
    </row>
    <row r="13" spans="1:14" ht="20.100000000000001" customHeight="1">
      <c r="A13" s="130" t="s">
        <v>5</v>
      </c>
      <c r="B13" s="6">
        <v>564396</v>
      </c>
      <c r="C13" s="6">
        <v>743608</v>
      </c>
      <c r="D13" s="6">
        <v>830363</v>
      </c>
      <c r="E13" s="6"/>
      <c r="F13" s="19">
        <f t="shared" si="0"/>
        <v>0.11666765284935074</v>
      </c>
      <c r="H13" s="17">
        <f t="shared" si="1"/>
        <v>7.3660851498853638E-2</v>
      </c>
      <c r="I13" s="17">
        <f t="shared" si="2"/>
        <v>8.2303635831359051E-2</v>
      </c>
      <c r="J13" s="17">
        <f t="shared" si="3"/>
        <v>7.9857062567872866E-2</v>
      </c>
      <c r="L13" s="17">
        <f>B13/'1'!C13</f>
        <v>7.7364107761673545E-2</v>
      </c>
      <c r="M13" s="17">
        <f>C13/'1'!D13</f>
        <v>9.6357739940307052E-2</v>
      </c>
      <c r="N13" s="17">
        <f>D13/'1'!E13</f>
        <v>0.10607604985030014</v>
      </c>
    </row>
    <row r="14" spans="1:14" ht="20.100000000000001" customHeight="1">
      <c r="A14" s="130" t="s">
        <v>6</v>
      </c>
      <c r="B14" s="6">
        <v>240549</v>
      </c>
      <c r="C14" s="6">
        <v>286993</v>
      </c>
      <c r="D14" s="6">
        <v>322188</v>
      </c>
      <c r="E14" s="6"/>
      <c r="F14" s="19">
        <f t="shared" si="0"/>
        <v>0.12263365308561533</v>
      </c>
      <c r="H14" s="17">
        <f t="shared" si="1"/>
        <v>3.1394701888740786E-2</v>
      </c>
      <c r="I14" s="17">
        <f t="shared" si="2"/>
        <v>3.1764810704227535E-2</v>
      </c>
      <c r="J14" s="17">
        <f t="shared" si="3"/>
        <v>3.0985228477928117E-2</v>
      </c>
      <c r="L14" s="17">
        <f>B14/'1'!C14</f>
        <v>9.6596170511120558E-2</v>
      </c>
      <c r="M14" s="17">
        <f>C14/'1'!D14</f>
        <v>0.10947392111200752</v>
      </c>
      <c r="N14" s="17">
        <f>D14/'1'!E14</f>
        <v>0.11752419603999473</v>
      </c>
    </row>
    <row r="15" spans="1:14" ht="20.100000000000001" customHeight="1">
      <c r="A15" s="130" t="s">
        <v>7</v>
      </c>
      <c r="B15" s="6">
        <v>260937</v>
      </c>
      <c r="C15" s="6">
        <v>313794</v>
      </c>
      <c r="D15" s="6">
        <v>384135</v>
      </c>
      <c r="E15" s="6"/>
      <c r="F15" s="19">
        <f t="shared" si="0"/>
        <v>0.22416298590795236</v>
      </c>
      <c r="H15" s="17">
        <f t="shared" si="1"/>
        <v>3.4055595021148931E-2</v>
      </c>
      <c r="I15" s="17">
        <f t="shared" si="2"/>
        <v>3.4731185116439689E-2</v>
      </c>
      <c r="J15" s="17">
        <f t="shared" si="3"/>
        <v>3.6942750013560149E-2</v>
      </c>
      <c r="L15" s="17">
        <f>B15/'1'!C15</f>
        <v>7.7869698807261481E-2</v>
      </c>
      <c r="M15" s="17">
        <f>C15/'1'!D15</f>
        <v>8.7372704334359286E-2</v>
      </c>
      <c r="N15" s="17">
        <f>D15/'1'!E15</f>
        <v>9.7187536132075966E-2</v>
      </c>
    </row>
    <row r="16" spans="1:14" ht="20.100000000000001" customHeight="1">
      <c r="A16" s="130" t="s">
        <v>8</v>
      </c>
      <c r="B16" s="6">
        <v>529082</v>
      </c>
      <c r="C16" s="6">
        <v>572541</v>
      </c>
      <c r="D16" s="6">
        <v>722990</v>
      </c>
      <c r="E16" s="6"/>
      <c r="F16" s="19">
        <f t="shared" si="0"/>
        <v>0.26277419433717408</v>
      </c>
      <c r="H16" s="17">
        <f t="shared" si="1"/>
        <v>6.9051925656305996E-2</v>
      </c>
      <c r="I16" s="17">
        <f t="shared" si="2"/>
        <v>6.3369686666257141E-2</v>
      </c>
      <c r="J16" s="17">
        <f t="shared" si="3"/>
        <v>6.9530865014392998E-2</v>
      </c>
      <c r="L16" s="17">
        <f>B16/'1'!C16</f>
        <v>0.11262417072284997</v>
      </c>
      <c r="M16" s="17">
        <f>C16/'1'!D16</f>
        <v>0.12482806029777373</v>
      </c>
      <c r="N16" s="17">
        <f>D16/'1'!E16</f>
        <v>0.13803825640951228</v>
      </c>
    </row>
    <row r="17" spans="1:14" ht="20.100000000000001" customHeight="1">
      <c r="A17" s="130" t="s">
        <v>9</v>
      </c>
      <c r="B17" s="6">
        <v>128750</v>
      </c>
      <c r="C17" s="6">
        <v>171117</v>
      </c>
      <c r="D17" s="6">
        <v>210817</v>
      </c>
      <c r="E17" s="6"/>
      <c r="F17" s="19">
        <f t="shared" si="0"/>
        <v>0.23200500242524122</v>
      </c>
      <c r="H17" s="17">
        <f t="shared" si="1"/>
        <v>1.6803511418361231E-2</v>
      </c>
      <c r="I17" s="17">
        <f t="shared" si="2"/>
        <v>1.8939483239226403E-2</v>
      </c>
      <c r="J17" s="17">
        <f t="shared" si="3"/>
        <v>2.0274538195188437E-2</v>
      </c>
      <c r="L17" s="17">
        <f>B17/'1'!C17</f>
        <v>5.6392006569942511E-2</v>
      </c>
      <c r="M17" s="17">
        <f>C17/'1'!D17</f>
        <v>6.6819347961060413E-2</v>
      </c>
      <c r="N17" s="17">
        <f>D17/'1'!E17</f>
        <v>7.4824002086952821E-2</v>
      </c>
    </row>
    <row r="18" spans="1:14" ht="20.100000000000001" customHeight="1">
      <c r="A18" s="130" t="s">
        <v>10</v>
      </c>
      <c r="B18" s="6">
        <v>75179</v>
      </c>
      <c r="C18" s="6">
        <v>95139</v>
      </c>
      <c r="D18" s="6">
        <v>111540</v>
      </c>
      <c r="E18" s="6"/>
      <c r="F18" s="19">
        <f t="shared" si="0"/>
        <v>0.17238987166146374</v>
      </c>
      <c r="H18" s="17">
        <f t="shared" si="1"/>
        <v>9.8118150285124595E-3</v>
      </c>
      <c r="I18" s="17">
        <f t="shared" si="2"/>
        <v>1.0530125562607811E-2</v>
      </c>
      <c r="J18" s="17">
        <f t="shared" si="3"/>
        <v>1.0726943227023049E-2</v>
      </c>
      <c r="L18" s="17">
        <f>B18/'1'!C18</f>
        <v>2.6057269218704777E-2</v>
      </c>
      <c r="M18" s="17">
        <f>C18/'1'!D18</f>
        <v>3.0772291062227699E-2</v>
      </c>
      <c r="N18" s="17">
        <f>D18/'1'!E18</f>
        <v>3.365043909388183E-2</v>
      </c>
    </row>
    <row r="19" spans="1:14" ht="20.100000000000001" customHeight="1">
      <c r="A19" s="130" t="s">
        <v>11</v>
      </c>
      <c r="B19" s="6">
        <v>367244</v>
      </c>
      <c r="C19" s="6">
        <v>468354</v>
      </c>
      <c r="D19" s="6">
        <v>528357</v>
      </c>
      <c r="E19" s="6"/>
      <c r="F19" s="19">
        <f t="shared" si="0"/>
        <v>0.12811463124047195</v>
      </c>
      <c r="H19" s="17">
        <f t="shared" si="1"/>
        <v>4.7930009687958464E-2</v>
      </c>
      <c r="I19" s="17">
        <f t="shared" si="2"/>
        <v>5.1838115050080603E-2</v>
      </c>
      <c r="J19" s="17">
        <f t="shared" si="3"/>
        <v>5.081276261968995E-2</v>
      </c>
      <c r="L19" s="17">
        <f>B19/'1'!C19</f>
        <v>5.7076258390813317E-2</v>
      </c>
      <c r="M19" s="17">
        <f>C19/'1'!D19</f>
        <v>6.7680284735975441E-2</v>
      </c>
      <c r="N19" s="17">
        <f>D19/'1'!E19</f>
        <v>7.226881262142669E-2</v>
      </c>
    </row>
    <row r="20" spans="1:14" ht="20.100000000000001" customHeight="1">
      <c r="A20" s="130" t="s">
        <v>12</v>
      </c>
      <c r="B20" s="6">
        <v>640305</v>
      </c>
      <c r="C20" s="6">
        <v>649818</v>
      </c>
      <c r="D20" s="6">
        <v>770352</v>
      </c>
      <c r="E20" s="6"/>
      <c r="F20" s="19">
        <f t="shared" si="0"/>
        <v>0.18548885995771125</v>
      </c>
      <c r="H20" s="17">
        <f t="shared" si="1"/>
        <v>8.3567940805699334E-2</v>
      </c>
      <c r="I20" s="17">
        <f t="shared" si="2"/>
        <v>7.192281958863013E-2</v>
      </c>
      <c r="J20" s="17">
        <f t="shared" si="3"/>
        <v>7.4085728606989962E-2</v>
      </c>
      <c r="L20" s="17">
        <f>B20/'1'!C20</f>
        <v>8.5840698710750604E-2</v>
      </c>
      <c r="M20" s="17">
        <f>C20/'1'!D20</f>
        <v>9.0510744754094916E-2</v>
      </c>
      <c r="N20" s="17">
        <f>D20/'1'!E20</f>
        <v>0.10064762630437535</v>
      </c>
    </row>
    <row r="21" spans="1:14" ht="20.100000000000001" customHeight="1">
      <c r="A21" s="132" t="s">
        <v>13</v>
      </c>
      <c r="B21" s="9">
        <f>SUM(B8:B20)</f>
        <v>7662089</v>
      </c>
      <c r="C21" s="9">
        <f t="shared" ref="C21:D21" si="4">SUM(C8:C20)</f>
        <v>9034935</v>
      </c>
      <c r="D21" s="9">
        <f t="shared" si="4"/>
        <v>10398116</v>
      </c>
      <c r="E21" s="6"/>
      <c r="F21" s="18">
        <f>(D21-C21)/C21</f>
        <v>0.15087889398208176</v>
      </c>
      <c r="H21" s="13">
        <f>SUM(H8:H20)</f>
        <v>1</v>
      </c>
      <c r="I21" s="13">
        <f>SUM(I8:I20)</f>
        <v>1</v>
      </c>
      <c r="J21" s="13">
        <f>SUM(J8:J20)</f>
        <v>0.99999999999999978</v>
      </c>
      <c r="L21" s="13">
        <f>B21/'1'!C21</f>
        <v>9.2007428426809409E-2</v>
      </c>
      <c r="M21" s="13">
        <f>C21/'1'!D21</f>
        <v>0.10392003213757303</v>
      </c>
      <c r="N21" s="13">
        <f>D21/'1'!E21</f>
        <v>0.1135182765388561</v>
      </c>
    </row>
    <row r="22" spans="1:14" ht="22.5" customHeight="1">
      <c r="A22" s="20" t="s">
        <v>23</v>
      </c>
    </row>
    <row r="23" spans="1:14">
      <c r="A23" s="20"/>
    </row>
    <row r="24" spans="1:14">
      <c r="A24" s="3" t="s">
        <v>17</v>
      </c>
      <c r="D24" s="1"/>
      <c r="E24" s="1"/>
    </row>
    <row r="26" spans="1:14" ht="20.100000000000001" customHeight="1">
      <c r="A26" s="131" t="s">
        <v>16</v>
      </c>
      <c r="B26" s="125" t="str">
        <f>B6</f>
        <v>IVDP</v>
      </c>
      <c r="C26" s="125"/>
      <c r="D26" s="125"/>
      <c r="E26" s="4"/>
      <c r="F26" s="69" t="s">
        <v>94</v>
      </c>
      <c r="H26" s="125" t="s">
        <v>19</v>
      </c>
      <c r="I26" s="125"/>
      <c r="J26" s="125"/>
      <c r="L26" s="125" t="str">
        <f>L6</f>
        <v>IVDP/ TOTAL*</v>
      </c>
      <c r="M26" s="125"/>
      <c r="N26" s="125"/>
    </row>
    <row r="27" spans="1:14" ht="20.100000000000001" customHeight="1">
      <c r="A27" s="131"/>
      <c r="B27" s="64">
        <v>2019</v>
      </c>
      <c r="C27" s="30">
        <v>2020</v>
      </c>
      <c r="D27" s="22">
        <v>2021</v>
      </c>
      <c r="E27" s="11"/>
      <c r="F27" s="70"/>
      <c r="H27" s="64">
        <v>2019</v>
      </c>
      <c r="I27" s="30">
        <v>2020</v>
      </c>
      <c r="J27" s="22">
        <v>2021</v>
      </c>
      <c r="L27" s="64">
        <v>2019</v>
      </c>
      <c r="M27" s="30">
        <v>2020</v>
      </c>
      <c r="N27" s="22">
        <v>2021</v>
      </c>
    </row>
    <row r="28" spans="1:14" ht="20.100000000000001" customHeight="1">
      <c r="A28" s="130" t="s">
        <v>0</v>
      </c>
      <c r="B28" s="6">
        <v>6375711</v>
      </c>
      <c r="C28" s="6">
        <v>7024332</v>
      </c>
      <c r="D28" s="6">
        <v>7918382</v>
      </c>
      <c r="E28" s="6"/>
      <c r="F28" s="19">
        <f>(D28-C28)/C28</f>
        <v>0.12727900674398648</v>
      </c>
      <c r="H28" s="17">
        <f>B28/$B$41</f>
        <v>0.13870104757974844</v>
      </c>
      <c r="I28" s="17">
        <f>C28/$C$41</f>
        <v>0.12875797085342539</v>
      </c>
      <c r="J28" s="17">
        <f>D28/$D$41</f>
        <v>0.12123226298176744</v>
      </c>
      <c r="L28" s="17">
        <f>B28/'1'!C28</f>
        <v>0.21270542133162432</v>
      </c>
      <c r="M28" s="17">
        <f>C28/'1'!D28</f>
        <v>0.23099615342497107</v>
      </c>
      <c r="N28" s="17">
        <f>D28/'1'!E28</f>
        <v>0.24516413237865325</v>
      </c>
    </row>
    <row r="29" spans="1:14" ht="20.100000000000001" customHeight="1">
      <c r="A29" s="130" t="s">
        <v>1</v>
      </c>
      <c r="B29" s="6">
        <v>7560341</v>
      </c>
      <c r="C29" s="6">
        <v>9588777</v>
      </c>
      <c r="D29" s="6">
        <v>11138757</v>
      </c>
      <c r="E29" s="6"/>
      <c r="F29" s="19">
        <f t="shared" ref="F29:F41" si="5">(D29-C29)/C29</f>
        <v>0.16164522336894477</v>
      </c>
      <c r="H29" s="17">
        <f t="shared" ref="H29:H40" si="6">B29/$B$41</f>
        <v>0.16447220031775639</v>
      </c>
      <c r="I29" s="17">
        <f t="shared" ref="I29:I40" si="7">C29/$C$41</f>
        <v>0.17576496519327328</v>
      </c>
      <c r="J29" s="17">
        <f t="shared" ref="J29:J40" si="8">D29/$D$41</f>
        <v>0.17053695034086547</v>
      </c>
      <c r="L29" s="17">
        <f>B29/'1'!C29</f>
        <v>0.14800367126515779</v>
      </c>
      <c r="M29" s="17">
        <f>C29/'1'!D29</f>
        <v>0.16847477150659726</v>
      </c>
      <c r="N29" s="17">
        <f>D29/'1'!E29</f>
        <v>0.17696736146393569</v>
      </c>
    </row>
    <row r="30" spans="1:14" ht="20.100000000000001" customHeight="1">
      <c r="A30" s="130" t="s">
        <v>2</v>
      </c>
      <c r="B30" s="6">
        <v>2562070</v>
      </c>
      <c r="C30" s="6">
        <v>2923919</v>
      </c>
      <c r="D30" s="6">
        <v>3477041</v>
      </c>
      <c r="E30" s="6"/>
      <c r="F30" s="19">
        <f t="shared" si="5"/>
        <v>0.1891714510559287</v>
      </c>
      <c r="H30" s="17">
        <f t="shared" si="6"/>
        <v>5.5736810055011292E-2</v>
      </c>
      <c r="I30" s="17">
        <f t="shared" si="7"/>
        <v>5.3596253334804889E-2</v>
      </c>
      <c r="J30" s="17">
        <f t="shared" si="8"/>
        <v>5.3234303284482566E-2</v>
      </c>
      <c r="L30" s="17">
        <f>B30/'1'!C30</f>
        <v>0.23969016635745732</v>
      </c>
      <c r="M30" s="17">
        <f>C30/'1'!D30</f>
        <v>0.2580521290331691</v>
      </c>
      <c r="N30" s="17">
        <f>D30/'1'!E30</f>
        <v>0.27690063525528669</v>
      </c>
    </row>
    <row r="31" spans="1:14" ht="20.100000000000001" customHeight="1">
      <c r="A31" s="130" t="s">
        <v>3</v>
      </c>
      <c r="B31" s="6">
        <v>8119911</v>
      </c>
      <c r="C31" s="6">
        <v>9924058</v>
      </c>
      <c r="D31" s="6">
        <v>11878209</v>
      </c>
      <c r="E31" s="6"/>
      <c r="F31" s="19">
        <f t="shared" si="5"/>
        <v>0.19691047754859958</v>
      </c>
      <c r="H31" s="17">
        <f t="shared" si="6"/>
        <v>0.17664542228377711</v>
      </c>
      <c r="I31" s="17">
        <f t="shared" si="7"/>
        <v>0.1819107597294238</v>
      </c>
      <c r="J31" s="17">
        <f t="shared" si="8"/>
        <v>0.18185813178000212</v>
      </c>
      <c r="L31" s="17">
        <f>B31/'1'!C31</f>
        <v>0.17584495346630261</v>
      </c>
      <c r="M31" s="17">
        <f>C31/'1'!D31</f>
        <v>0.19815122631910512</v>
      </c>
      <c r="N31" s="17">
        <f>D31/'1'!E31</f>
        <v>0.21636372028594045</v>
      </c>
    </row>
    <row r="32" spans="1:14" ht="20.100000000000001" customHeight="1">
      <c r="A32" s="130" t="s">
        <v>4</v>
      </c>
      <c r="B32" s="6">
        <v>4905957</v>
      </c>
      <c r="C32" s="6">
        <v>5686615</v>
      </c>
      <c r="D32" s="6">
        <v>7016905</v>
      </c>
      <c r="E32" s="6"/>
      <c r="F32" s="19">
        <f t="shared" si="5"/>
        <v>0.23393354394485999</v>
      </c>
      <c r="H32" s="17">
        <f t="shared" si="6"/>
        <v>0.10672713604509364</v>
      </c>
      <c r="I32" s="17">
        <f t="shared" si="7"/>
        <v>0.10423724397204626</v>
      </c>
      <c r="J32" s="17">
        <f t="shared" si="8"/>
        <v>0.10743044125404393</v>
      </c>
      <c r="L32" s="17">
        <f>B32/'1'!C32</f>
        <v>0.13952735759858401</v>
      </c>
      <c r="M32" s="17">
        <f>C32/'1'!D32</f>
        <v>0.1562354558213585</v>
      </c>
      <c r="N32" s="17">
        <f>D32/'1'!E32</f>
        <v>0.17453751037737425</v>
      </c>
    </row>
    <row r="33" spans="1:14" ht="20.100000000000001" customHeight="1">
      <c r="A33" s="130" t="s">
        <v>5</v>
      </c>
      <c r="B33" s="6">
        <v>2808153</v>
      </c>
      <c r="C33" s="6">
        <v>3691040</v>
      </c>
      <c r="D33" s="6">
        <v>4343611</v>
      </c>
      <c r="E33" s="6"/>
      <c r="F33" s="19">
        <f t="shared" si="5"/>
        <v>0.17679868004681606</v>
      </c>
      <c r="H33" s="17">
        <f t="shared" si="6"/>
        <v>6.1090247482078995E-2</v>
      </c>
      <c r="I33" s="17">
        <f t="shared" si="7"/>
        <v>6.7657795892737876E-2</v>
      </c>
      <c r="J33" s="17">
        <f t="shared" si="8"/>
        <v>6.6501690754815546E-2</v>
      </c>
      <c r="L33" s="17">
        <f>B33/'1'!C33</f>
        <v>0.12567164432924177</v>
      </c>
      <c r="M33" s="17">
        <f>C33/'1'!D33</f>
        <v>0.15229480951822755</v>
      </c>
      <c r="N33" s="17">
        <f>D33/'1'!E33</f>
        <v>0.16704947780248577</v>
      </c>
    </row>
    <row r="34" spans="1:14" ht="20.100000000000001" customHeight="1">
      <c r="A34" s="130" t="s">
        <v>6</v>
      </c>
      <c r="B34" s="6">
        <v>1435878</v>
      </c>
      <c r="C34" s="6">
        <v>1742308</v>
      </c>
      <c r="D34" s="6">
        <v>2050249</v>
      </c>
      <c r="E34" s="6"/>
      <c r="F34" s="19">
        <f t="shared" si="5"/>
        <v>0.17674314759502913</v>
      </c>
      <c r="H34" s="17">
        <f t="shared" si="6"/>
        <v>3.1236952678174095E-2</v>
      </c>
      <c r="I34" s="17">
        <f t="shared" si="7"/>
        <v>3.1936993109336217E-2</v>
      </c>
      <c r="J34" s="17">
        <f t="shared" si="8"/>
        <v>3.1389787199721575E-2</v>
      </c>
      <c r="L34" s="17">
        <f>B34/'1'!C34</f>
        <v>0.15624905124501137</v>
      </c>
      <c r="M34" s="17">
        <f>C34/'1'!D34</f>
        <v>0.1748961750082012</v>
      </c>
      <c r="N34" s="17">
        <f>D34/'1'!E34</f>
        <v>0.18678834312623116</v>
      </c>
    </row>
    <row r="35" spans="1:14" ht="20.100000000000001" customHeight="1">
      <c r="A35" s="130" t="s">
        <v>7</v>
      </c>
      <c r="B35" s="6">
        <v>1612422</v>
      </c>
      <c r="C35" s="6">
        <v>1951958</v>
      </c>
      <c r="D35" s="6">
        <v>2507812</v>
      </c>
      <c r="E35" s="6"/>
      <c r="F35" s="19">
        <f t="shared" si="5"/>
        <v>0.28476739765917092</v>
      </c>
      <c r="H35" s="17">
        <f t="shared" si="6"/>
        <v>3.5077596920662361E-2</v>
      </c>
      <c r="I35" s="17">
        <f t="shared" si="7"/>
        <v>3.5779936265983796E-2</v>
      </c>
      <c r="J35" s="17">
        <f t="shared" si="8"/>
        <v>3.839518273971023E-2</v>
      </c>
      <c r="L35" s="17">
        <f>B35/'1'!C35</f>
        <v>0.12861579419328831</v>
      </c>
      <c r="M35" s="17">
        <f>C35/'1'!D35</f>
        <v>0.14371589113021949</v>
      </c>
      <c r="N35" s="17">
        <f>D35/'1'!E35</f>
        <v>0.15826231610408231</v>
      </c>
    </row>
    <row r="36" spans="1:14" ht="20.100000000000001" customHeight="1">
      <c r="A36" s="130" t="s">
        <v>8</v>
      </c>
      <c r="B36" s="6">
        <v>2860281</v>
      </c>
      <c r="C36" s="6">
        <v>3187528</v>
      </c>
      <c r="D36" s="6">
        <v>4224674</v>
      </c>
      <c r="E36" s="6"/>
      <c r="F36" s="19">
        <f t="shared" si="5"/>
        <v>0.32537627904758798</v>
      </c>
      <c r="H36" s="17">
        <f t="shared" si="6"/>
        <v>6.2224271312242743E-2</v>
      </c>
      <c r="I36" s="17">
        <f t="shared" si="7"/>
        <v>5.8428280058299822E-2</v>
      </c>
      <c r="J36" s="17">
        <f t="shared" si="8"/>
        <v>6.468073772902537E-2</v>
      </c>
      <c r="L36" s="17">
        <f>B36/'1'!C36</f>
        <v>0.17328708759377257</v>
      </c>
      <c r="M36" s="17">
        <f>C36/'1'!D36</f>
        <v>0.1921050374711521</v>
      </c>
      <c r="N36" s="17">
        <f>D36/'1'!E36</f>
        <v>0.21110252089351678</v>
      </c>
    </row>
    <row r="37" spans="1:14" ht="20.100000000000001" customHeight="1">
      <c r="A37" s="130" t="s">
        <v>9</v>
      </c>
      <c r="B37" s="6">
        <v>780197</v>
      </c>
      <c r="C37" s="6">
        <v>1068269</v>
      </c>
      <c r="D37" s="6">
        <v>1359337</v>
      </c>
      <c r="E37" s="6"/>
      <c r="F37" s="19">
        <f t="shared" si="5"/>
        <v>0.27246695354821676</v>
      </c>
      <c r="H37" s="17">
        <f t="shared" si="6"/>
        <v>1.6972874275288985E-2</v>
      </c>
      <c r="I37" s="17">
        <f t="shared" si="7"/>
        <v>1.9581669654227318E-2</v>
      </c>
      <c r="J37" s="17">
        <f t="shared" si="8"/>
        <v>2.0811764406522295E-2</v>
      </c>
      <c r="L37" s="17">
        <f>B37/'1'!C37</f>
        <v>9.7016718225907822E-2</v>
      </c>
      <c r="M37" s="17">
        <f>C37/'1'!D37</f>
        <v>0.11436638988690427</v>
      </c>
      <c r="N37" s="17">
        <f>D37/'1'!E37</f>
        <v>0.12587639039713278</v>
      </c>
    </row>
    <row r="38" spans="1:14" ht="20.100000000000001" customHeight="1">
      <c r="A38" s="130" t="s">
        <v>10</v>
      </c>
      <c r="B38" s="6">
        <v>482010</v>
      </c>
      <c r="C38" s="6">
        <v>615125</v>
      </c>
      <c r="D38" s="6">
        <v>743817</v>
      </c>
      <c r="E38" s="6"/>
      <c r="F38" s="19">
        <f t="shared" si="5"/>
        <v>0.20921276163381428</v>
      </c>
      <c r="H38" s="17">
        <f t="shared" si="6"/>
        <v>1.0485935128476582E-2</v>
      </c>
      <c r="I38" s="17">
        <f t="shared" si="7"/>
        <v>1.1275413351933435E-2</v>
      </c>
      <c r="J38" s="17">
        <f t="shared" si="8"/>
        <v>1.1388010600436973E-2</v>
      </c>
      <c r="L38" s="17">
        <f>B38/'1'!C38</f>
        <v>4.610566357108313E-2</v>
      </c>
      <c r="M38" s="17">
        <f>C38/'1'!D38</f>
        <v>5.3127218582283815E-2</v>
      </c>
      <c r="N38" s="17">
        <f>D38/'1'!E38</f>
        <v>5.7238121379750401E-2</v>
      </c>
    </row>
    <row r="39" spans="1:14" ht="20.100000000000001" customHeight="1">
      <c r="A39" s="130" t="s">
        <v>11</v>
      </c>
      <c r="B39" s="6">
        <v>2269490</v>
      </c>
      <c r="C39" s="6">
        <v>2952351</v>
      </c>
      <c r="D39" s="6">
        <v>3473296</v>
      </c>
      <c r="E39" s="6"/>
      <c r="F39" s="19">
        <f t="shared" si="5"/>
        <v>0.17645090302609684</v>
      </c>
      <c r="H39" s="17">
        <f t="shared" si="6"/>
        <v>4.9371848954848065E-2</v>
      </c>
      <c r="I39" s="17">
        <f t="shared" si="7"/>
        <v>5.4117419849614351E-2</v>
      </c>
      <c r="J39" s="17">
        <f t="shared" si="8"/>
        <v>5.3176966466826292E-2</v>
      </c>
      <c r="L39" s="17">
        <f>B39/'1'!C39</f>
        <v>9.1248269361092441E-2</v>
      </c>
      <c r="M39" s="17">
        <f>C39/'1'!D39</f>
        <v>0.10670013828891252</v>
      </c>
      <c r="N39" s="17">
        <f>D39/'1'!E39</f>
        <v>0.11281764612545987</v>
      </c>
    </row>
    <row r="40" spans="1:14" ht="20.100000000000001" customHeight="1">
      <c r="A40" s="130" t="s">
        <v>12</v>
      </c>
      <c r="B40" s="6">
        <v>4194867</v>
      </c>
      <c r="C40" s="6">
        <v>4198261</v>
      </c>
      <c r="D40" s="6">
        <v>5183708</v>
      </c>
      <c r="E40" s="6"/>
      <c r="F40" s="19">
        <f t="shared" si="5"/>
        <v>0.23472742642727548</v>
      </c>
      <c r="H40" s="17">
        <f t="shared" si="6"/>
        <v>9.1257656966841294E-2</v>
      </c>
      <c r="I40" s="17">
        <f t="shared" si="7"/>
        <v>7.6955298734893582E-2</v>
      </c>
      <c r="J40" s="17">
        <f t="shared" si="8"/>
        <v>7.936377046178017E-2</v>
      </c>
      <c r="L40" s="17">
        <f>B40/'1'!C40</f>
        <v>0.12897503594428383</v>
      </c>
      <c r="M40" s="17">
        <f>C40/'1'!D40</f>
        <v>0.13522895709105359</v>
      </c>
      <c r="N40" s="17">
        <f>D40/'1'!E40</f>
        <v>0.14886578786487095</v>
      </c>
    </row>
    <row r="41" spans="1:14" ht="20.100000000000001" customHeight="1">
      <c r="A41" s="132" t="s">
        <v>13</v>
      </c>
      <c r="B41" s="9">
        <f>SUM(B28:B40)</f>
        <v>45967288</v>
      </c>
      <c r="C41" s="9">
        <f t="shared" ref="C41:D41" si="9">SUM(C28:C40)</f>
        <v>54554541</v>
      </c>
      <c r="D41" s="9">
        <f t="shared" si="9"/>
        <v>65315798</v>
      </c>
      <c r="E41" s="6"/>
      <c r="F41" s="18">
        <f t="shared" si="5"/>
        <v>0.19725685163403722</v>
      </c>
      <c r="H41" s="13">
        <f>SUM(H28:H40)</f>
        <v>0.99999999999999989</v>
      </c>
      <c r="I41" s="13">
        <f>SUM(I28:I40)</f>
        <v>1</v>
      </c>
      <c r="J41" s="13">
        <f>SUM(J28:J40)</f>
        <v>0.99999999999999978</v>
      </c>
      <c r="L41" s="13">
        <f>B41/'1'!C41</f>
        <v>0.14849543204558768</v>
      </c>
      <c r="M41" s="13">
        <f>C41/'1'!D41</f>
        <v>0.16574729640734037</v>
      </c>
      <c r="N41" s="13">
        <f>D41/'1'!E41</f>
        <v>0.17887940143561817</v>
      </c>
    </row>
    <row r="42" spans="1:14" ht="22.5" customHeight="1">
      <c r="A42" s="20" t="s">
        <v>23</v>
      </c>
    </row>
    <row r="44" spans="1:14">
      <c r="A44" t="s">
        <v>18</v>
      </c>
    </row>
    <row r="46" spans="1:14" ht="20.100000000000001" customHeight="1">
      <c r="A46" s="131" t="s">
        <v>16</v>
      </c>
      <c r="B46" s="125" t="str">
        <f>B6</f>
        <v>IVDP</v>
      </c>
      <c r="C46" s="125"/>
      <c r="D46" s="125"/>
      <c r="E46" s="4"/>
      <c r="F46" s="69" t="s">
        <v>94</v>
      </c>
    </row>
    <row r="47" spans="1:14" ht="20.100000000000001" customHeight="1">
      <c r="A47" s="131"/>
      <c r="B47" s="64">
        <v>2019</v>
      </c>
      <c r="C47" s="30">
        <v>2020</v>
      </c>
      <c r="D47" s="22">
        <v>2021</v>
      </c>
      <c r="E47" s="11"/>
      <c r="F47" s="70"/>
    </row>
    <row r="48" spans="1:14" ht="20.100000000000001" customHeight="1">
      <c r="A48" s="130" t="s">
        <v>0</v>
      </c>
      <c r="B48" s="133">
        <f t="shared" ref="B48:D61" si="10">B28/B8</f>
        <v>7.3799357583123539</v>
      </c>
      <c r="C48" s="133">
        <f t="shared" ref="C48:D48" si="11">C28/C8</f>
        <v>7.1926692306747109</v>
      </c>
      <c r="D48" s="133">
        <f t="shared" si="11"/>
        <v>7.5412371870389929</v>
      </c>
      <c r="E48" s="14"/>
      <c r="F48" s="19">
        <f>(D48-C48)/C48</f>
        <v>4.8461557898107951E-2</v>
      </c>
    </row>
    <row r="49" spans="1:6" ht="20.100000000000001" customHeight="1">
      <c r="A49" s="130" t="s">
        <v>1</v>
      </c>
      <c r="B49" s="133">
        <f t="shared" si="10"/>
        <v>6.5358187343041525</v>
      </c>
      <c r="C49" s="133">
        <f t="shared" ref="C49:D49" si="12">C29/C9</f>
        <v>6.590288153975365</v>
      </c>
      <c r="D49" s="133">
        <f t="shared" si="12"/>
        <v>6.8589038691859843</v>
      </c>
      <c r="E49" s="14"/>
      <c r="F49" s="19">
        <f t="shared" ref="F49:F61" si="13">(D49-C49)/C49</f>
        <v>4.0759327807022523E-2</v>
      </c>
    </row>
    <row r="50" spans="1:6" ht="20.100000000000001" customHeight="1">
      <c r="A50" s="130" t="s">
        <v>2</v>
      </c>
      <c r="B50" s="133">
        <f t="shared" si="10"/>
        <v>6.2205037936267074</v>
      </c>
      <c r="C50" s="133">
        <f t="shared" ref="C50:D50" si="14">C30/C10</f>
        <v>6.0840956003529039</v>
      </c>
      <c r="D50" s="133">
        <f t="shared" si="14"/>
        <v>6.1121246106357097</v>
      </c>
      <c r="E50" s="14"/>
      <c r="F50" s="19">
        <f t="shared" si="13"/>
        <v>4.6069312719510848E-3</v>
      </c>
    </row>
    <row r="51" spans="1:6" ht="20.100000000000001" customHeight="1">
      <c r="A51" s="130" t="s">
        <v>3</v>
      </c>
      <c r="B51" s="133">
        <f t="shared" si="10"/>
        <v>5.2767469668120173</v>
      </c>
      <c r="C51" s="133">
        <f t="shared" ref="C51:D51" si="15">C31/C11</f>
        <v>5.4324046187212138</v>
      </c>
      <c r="D51" s="133">
        <f t="shared" si="15"/>
        <v>5.6386464068858819</v>
      </c>
      <c r="E51" s="14"/>
      <c r="F51" s="19">
        <f t="shared" si="13"/>
        <v>3.7965100657987687E-2</v>
      </c>
    </row>
    <row r="52" spans="1:6" ht="20.100000000000001" customHeight="1">
      <c r="A52" s="130" t="s">
        <v>4</v>
      </c>
      <c r="B52" s="133">
        <f t="shared" si="10"/>
        <v>5.5479552902807026</v>
      </c>
      <c r="C52" s="133">
        <f t="shared" ref="C52:D52" si="16">C32/C12</f>
        <v>5.7176101647028545</v>
      </c>
      <c r="D52" s="133">
        <f t="shared" si="16"/>
        <v>6.0079790672565414</v>
      </c>
      <c r="E52" s="14"/>
      <c r="F52" s="19">
        <f t="shared" si="13"/>
        <v>5.0785012302212003E-2</v>
      </c>
    </row>
    <row r="53" spans="1:6" ht="20.100000000000001" customHeight="1">
      <c r="A53" s="130" t="s">
        <v>5</v>
      </c>
      <c r="B53" s="133">
        <f t="shared" si="10"/>
        <v>4.975501243807539</v>
      </c>
      <c r="C53" s="133">
        <f t="shared" ref="C53:D53" si="17">C33/C13</f>
        <v>4.9636905466320966</v>
      </c>
      <c r="D53" s="133">
        <f t="shared" si="17"/>
        <v>5.2309784997645608</v>
      </c>
      <c r="E53" s="14"/>
      <c r="F53" s="19">
        <f t="shared" si="13"/>
        <v>5.3848633516007785E-2</v>
      </c>
    </row>
    <row r="54" spans="1:6" ht="20.100000000000001" customHeight="1">
      <c r="A54" s="130" t="s">
        <v>6</v>
      </c>
      <c r="B54" s="133">
        <f t="shared" si="10"/>
        <v>5.9691705224299412</v>
      </c>
      <c r="C54" s="133">
        <f t="shared" ref="C54:D54" si="18">C34/C14</f>
        <v>6.0709076527998942</v>
      </c>
      <c r="D54" s="133">
        <f t="shared" si="18"/>
        <v>6.363517573590574</v>
      </c>
      <c r="E54" s="14"/>
      <c r="F54" s="19">
        <f t="shared" si="13"/>
        <v>4.8198710559487518E-2</v>
      </c>
    </row>
    <row r="55" spans="1:6" ht="20.100000000000001" customHeight="1">
      <c r="A55" s="130" t="s">
        <v>7</v>
      </c>
      <c r="B55" s="133">
        <f t="shared" si="10"/>
        <v>6.1793536370848132</v>
      </c>
      <c r="C55" s="133">
        <f t="shared" ref="C55:D55" si="19">C35/C15</f>
        <v>6.2205077216262898</v>
      </c>
      <c r="D55" s="133">
        <f t="shared" si="19"/>
        <v>6.5284652531011229</v>
      </c>
      <c r="E55" s="14"/>
      <c r="F55" s="19">
        <f t="shared" si="13"/>
        <v>4.9506816043999806E-2</v>
      </c>
    </row>
    <row r="56" spans="1:6" ht="20.100000000000001" customHeight="1">
      <c r="A56" s="130" t="s">
        <v>8</v>
      </c>
      <c r="B56" s="133">
        <f t="shared" si="10"/>
        <v>5.4061204123368398</v>
      </c>
      <c r="C56" s="133">
        <f t="shared" ref="C56:D56" si="20">C36/C16</f>
        <v>5.5673357890526614</v>
      </c>
      <c r="D56" s="133">
        <f t="shared" si="20"/>
        <v>5.843336698986155</v>
      </c>
      <c r="E56" s="14"/>
      <c r="F56" s="19">
        <f t="shared" si="13"/>
        <v>4.9575042783697093E-2</v>
      </c>
    </row>
    <row r="57" spans="1:6" ht="20.100000000000001" customHeight="1">
      <c r="A57" s="130" t="s">
        <v>9</v>
      </c>
      <c r="B57" s="133">
        <f t="shared" si="10"/>
        <v>6.0597825242718448</v>
      </c>
      <c r="C57" s="133">
        <f t="shared" ref="C57:D57" si="21">C37/C17</f>
        <v>6.2429156658894209</v>
      </c>
      <c r="D57" s="133">
        <f t="shared" si="21"/>
        <v>6.4479477461495041</v>
      </c>
      <c r="E57" s="14"/>
      <c r="F57" s="19">
        <f t="shared" si="13"/>
        <v>3.2842359441175063E-2</v>
      </c>
    </row>
    <row r="58" spans="1:6" ht="20.100000000000001" customHeight="1">
      <c r="A58" s="130" t="s">
        <v>10</v>
      </c>
      <c r="B58" s="133">
        <f t="shared" si="10"/>
        <v>6.4114978916984793</v>
      </c>
      <c r="C58" s="133">
        <f t="shared" ref="C58:D58" si="22">C38/C18</f>
        <v>6.4655398942599778</v>
      </c>
      <c r="D58" s="133">
        <f t="shared" si="22"/>
        <v>6.6686121570736958</v>
      </c>
      <c r="E58" s="14"/>
      <c r="F58" s="19">
        <f t="shared" si="13"/>
        <v>3.1408399937954593E-2</v>
      </c>
    </row>
    <row r="59" spans="1:6" ht="20.100000000000001" customHeight="1">
      <c r="A59" s="130" t="s">
        <v>11</v>
      </c>
      <c r="B59" s="133">
        <f t="shared" si="10"/>
        <v>6.1797878249882912</v>
      </c>
      <c r="C59" s="133">
        <f t="shared" ref="C59:D59" si="23">C39/C19</f>
        <v>6.3036741439167807</v>
      </c>
      <c r="D59" s="133">
        <f t="shared" si="23"/>
        <v>6.573767358055254</v>
      </c>
      <c r="E59" s="14"/>
      <c r="F59" s="19">
        <f t="shared" si="13"/>
        <v>4.2846950519979006E-2</v>
      </c>
    </row>
    <row r="60" spans="1:6" ht="20.100000000000001" customHeight="1">
      <c r="A60" s="130" t="s">
        <v>12</v>
      </c>
      <c r="B60" s="133">
        <f t="shared" si="10"/>
        <v>6.55135755616464</v>
      </c>
      <c r="C60" s="133">
        <f t="shared" ref="C60:D60" si="24">C40/C20</f>
        <v>6.4606720651013054</v>
      </c>
      <c r="D60" s="133">
        <f t="shared" si="24"/>
        <v>6.7290121918291899</v>
      </c>
      <c r="E60" s="14"/>
      <c r="F60" s="19">
        <f t="shared" si="13"/>
        <v>4.1534398283017755E-2</v>
      </c>
    </row>
    <row r="61" spans="1:6" ht="20.100000000000001" customHeight="1">
      <c r="A61" s="132" t="s">
        <v>13</v>
      </c>
      <c r="B61" s="134">
        <f t="shared" si="10"/>
        <v>5.9993153303231015</v>
      </c>
      <c r="C61" s="134">
        <f t="shared" ref="C61:D61" si="25">C41/C21</f>
        <v>6.0381774744367283</v>
      </c>
      <c r="D61" s="134">
        <f t="shared" si="25"/>
        <v>6.2815031107558328</v>
      </c>
      <c r="E61" s="14"/>
      <c r="F61" s="18">
        <f t="shared" si="13"/>
        <v>4.0297860960405635E-2</v>
      </c>
    </row>
  </sheetData>
  <mergeCells count="13">
    <mergeCell ref="H6:J6"/>
    <mergeCell ref="L6:N6"/>
    <mergeCell ref="A26:A27"/>
    <mergeCell ref="B26:D26"/>
    <mergeCell ref="F26:F27"/>
    <mergeCell ref="H26:J26"/>
    <mergeCell ref="L26:N26"/>
    <mergeCell ref="A46:A47"/>
    <mergeCell ref="B46:D46"/>
    <mergeCell ref="F46:F47"/>
    <mergeCell ref="A6:A7"/>
    <mergeCell ref="B6:D6"/>
    <mergeCell ref="F6:F7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98A57EE2-10D0-4A41-86C4-B1CC45EA3D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F48:F60</xm:sqref>
        </x14:conditionalFormatting>
        <x14:conditionalFormatting xmlns:xm="http://schemas.microsoft.com/office/excel/2006/main">
          <x14:cfRule type="iconSet" priority="7" id="{E382DCE0-5202-44D2-9AEE-9864AD8D9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F8:F20</xm:sqref>
        </x14:conditionalFormatting>
        <x14:conditionalFormatting xmlns:xm="http://schemas.microsoft.com/office/excel/2006/main">
          <x14:cfRule type="iconSet" priority="5" id="{F62BF213-7C23-46A3-9DB0-F02D71D4DCA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F28:F40</xm:sqref>
        </x14:conditionalFormatting>
        <x14:conditionalFormatting xmlns:xm="http://schemas.microsoft.com/office/excel/2006/main">
          <x14:cfRule type="iconSet" priority="3" id="{124D7D3B-B782-46FC-B0EF-88E4C88B72C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F21</xm:sqref>
        </x14:conditionalFormatting>
        <x14:conditionalFormatting xmlns:xm="http://schemas.microsoft.com/office/excel/2006/main">
          <x14:cfRule type="iconSet" priority="2" id="{573C0ED8-8B5C-45D9-8C2F-5C8616092C5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F41</xm:sqref>
        </x14:conditionalFormatting>
        <x14:conditionalFormatting xmlns:xm="http://schemas.microsoft.com/office/excel/2006/main">
          <x14:cfRule type="iconSet" priority="1" id="{0C4DB8F5-D313-412F-AE15-1F0C65A2952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AB51C-C1F7-487F-A759-5FBF34516F15}">
  <dimension ref="A2:N61"/>
  <sheetViews>
    <sheetView workbookViewId="0">
      <selection activeCell="D21" sqref="D21"/>
    </sheetView>
  </sheetViews>
  <sheetFormatPr defaultRowHeight="15"/>
  <cols>
    <col min="1" max="1" width="45.5703125" bestFit="1" customWidth="1"/>
    <col min="2" max="4" width="10.7109375" customWidth="1"/>
    <col min="5" max="5" width="1.7109375" customWidth="1"/>
    <col min="6" max="6" width="10.7109375" customWidth="1"/>
    <col min="7" max="7" width="1.7109375" customWidth="1"/>
    <col min="11" max="11" width="2" customWidth="1"/>
  </cols>
  <sheetData>
    <row r="2" spans="1:14">
      <c r="A2" s="2" t="s">
        <v>74</v>
      </c>
    </row>
    <row r="4" spans="1:14">
      <c r="A4" s="2" t="s">
        <v>15</v>
      </c>
    </row>
    <row r="5" spans="1:14">
      <c r="A5" s="2"/>
    </row>
    <row r="6" spans="1:14" ht="19.5" customHeight="1">
      <c r="A6" s="131" t="s">
        <v>16</v>
      </c>
      <c r="B6" s="125" t="s">
        <v>29</v>
      </c>
      <c r="C6" s="125"/>
      <c r="D6" s="125"/>
      <c r="E6" s="4"/>
      <c r="F6" s="69" t="s">
        <v>94</v>
      </c>
      <c r="H6" s="125" t="s">
        <v>19</v>
      </c>
      <c r="I6" s="125"/>
      <c r="J6" s="125"/>
      <c r="L6" s="125" t="s">
        <v>30</v>
      </c>
      <c r="M6" s="125"/>
      <c r="N6" s="125"/>
    </row>
    <row r="7" spans="1:14" ht="20.100000000000001" customHeight="1">
      <c r="A7" s="131"/>
      <c r="B7" s="64">
        <v>2019</v>
      </c>
      <c r="C7" s="30">
        <v>2020</v>
      </c>
      <c r="D7" s="22">
        <v>2021</v>
      </c>
      <c r="E7" s="11"/>
      <c r="F7" s="70"/>
      <c r="H7" s="64">
        <v>2019</v>
      </c>
      <c r="I7" s="30">
        <v>2020</v>
      </c>
      <c r="J7" s="22">
        <v>2021</v>
      </c>
      <c r="L7" s="64">
        <v>2019</v>
      </c>
      <c r="M7" s="30">
        <v>2020</v>
      </c>
      <c r="N7" s="22">
        <v>2021</v>
      </c>
    </row>
    <row r="8" spans="1:14" ht="20.100000000000001" customHeight="1">
      <c r="A8" s="130" t="s">
        <v>0</v>
      </c>
      <c r="B8" s="6">
        <v>1336</v>
      </c>
      <c r="C8" s="6">
        <v>799</v>
      </c>
      <c r="D8" s="6">
        <v>759</v>
      </c>
      <c r="E8" s="6"/>
      <c r="F8" s="19">
        <f>(D8-C8)/C8</f>
        <v>-5.0062578222778473E-2</v>
      </c>
      <c r="H8" s="17">
        <f>B8/$B$21</f>
        <v>0.13390798837325849</v>
      </c>
      <c r="I8" s="17">
        <f>C8/$C$21</f>
        <v>8.4532374100719426E-2</v>
      </c>
      <c r="J8" s="17">
        <f>D8/$D$21</f>
        <v>6.6919414565332389E-2</v>
      </c>
      <c r="L8" s="17">
        <f>B8/'1'!C8</f>
        <v>2.1118372747182571E-4</v>
      </c>
      <c r="M8" s="17">
        <f>C8/'1'!D8</f>
        <v>1.2429067591260702E-4</v>
      </c>
      <c r="N8" s="17">
        <f>D8/'1'!E8</f>
        <v>1.1693666608480789E-4</v>
      </c>
    </row>
    <row r="9" spans="1:14" ht="20.100000000000001" customHeight="1">
      <c r="A9" s="130" t="s">
        <v>1</v>
      </c>
      <c r="B9" s="6">
        <v>1118</v>
      </c>
      <c r="C9" s="6">
        <v>2433</v>
      </c>
      <c r="D9" s="6">
        <v>2211</v>
      </c>
      <c r="E9" s="6"/>
      <c r="F9" s="19">
        <f t="shared" ref="F9:F21" si="0">(D9-C9)/C9</f>
        <v>-9.1245376078914919E-2</v>
      </c>
      <c r="H9" s="17">
        <f t="shared" ref="H9:H20" si="1">B9/$B$21</f>
        <v>0.11205773278540644</v>
      </c>
      <c r="I9" s="17">
        <f t="shared" ref="I9:I20" si="2">C9/$C$21</f>
        <v>0.25740584003385525</v>
      </c>
      <c r="J9" s="17">
        <f t="shared" ref="J9:J20" si="3">D9/$D$21</f>
        <v>0.19493916416857698</v>
      </c>
      <c r="L9" s="17">
        <f>B9/'1'!C9</f>
        <v>8.7870609819674261E-5</v>
      </c>
      <c r="M9" s="17">
        <f>C9/'1'!D9</f>
        <v>1.7586346576365511E-4</v>
      </c>
      <c r="N9" s="17">
        <f>D9/'1'!E9</f>
        <v>1.5196290922851985E-4</v>
      </c>
    </row>
    <row r="10" spans="1:14" ht="20.100000000000001" customHeight="1">
      <c r="A10" s="130" t="s">
        <v>2</v>
      </c>
      <c r="B10" s="6">
        <v>199</v>
      </c>
      <c r="C10" s="6">
        <v>125</v>
      </c>
      <c r="D10" s="6">
        <v>114</v>
      </c>
      <c r="E10" s="6"/>
      <c r="F10" s="19">
        <f t="shared" si="0"/>
        <v>-8.7999999999999995E-2</v>
      </c>
      <c r="H10" s="17">
        <f t="shared" si="1"/>
        <v>1.9945875513681467E-2</v>
      </c>
      <c r="I10" s="17">
        <f t="shared" si="2"/>
        <v>1.3224714346170122E-2</v>
      </c>
      <c r="J10" s="17">
        <f t="shared" si="3"/>
        <v>1.0051137365543996E-2</v>
      </c>
      <c r="L10" s="17">
        <f>B10/'1'!C10</f>
        <v>7.2037607250965266E-5</v>
      </c>
      <c r="M10" s="17">
        <f>C10/'1'!D10</f>
        <v>4.2795380563913017E-5</v>
      </c>
      <c r="N10" s="17">
        <f>D10/'1'!E10</f>
        <v>3.6291112020157482E-5</v>
      </c>
    </row>
    <row r="11" spans="1:14" ht="20.100000000000001" customHeight="1">
      <c r="A11" s="130" t="s">
        <v>3</v>
      </c>
      <c r="B11" s="6">
        <v>948</v>
      </c>
      <c r="C11" s="6">
        <v>1473</v>
      </c>
      <c r="D11" s="6">
        <v>1562</v>
      </c>
      <c r="E11" s="6"/>
      <c r="F11" s="19">
        <f t="shared" si="0"/>
        <v>6.042090970807875E-2</v>
      </c>
      <c r="H11" s="17">
        <f t="shared" si="1"/>
        <v>9.5018542648090606E-2</v>
      </c>
      <c r="I11" s="17">
        <f t="shared" si="2"/>
        <v>0.15584003385526873</v>
      </c>
      <c r="J11" s="17">
        <f t="shared" si="3"/>
        <v>0.13771821548227825</v>
      </c>
      <c r="L11" s="17">
        <f>B11/'1'!C11</f>
        <v>6.9959511301818835E-5</v>
      </c>
      <c r="M11" s="17">
        <f>C11/'1'!D11</f>
        <v>1.0254304667295848E-4</v>
      </c>
      <c r="N11" s="17">
        <f>D11/'1'!E11</f>
        <v>1.0369915189761482E-4</v>
      </c>
    </row>
    <row r="12" spans="1:14" ht="20.100000000000001" customHeight="1">
      <c r="A12" s="130" t="s">
        <v>4</v>
      </c>
      <c r="B12" s="6">
        <v>156</v>
      </c>
      <c r="C12" s="6">
        <v>145</v>
      </c>
      <c r="D12" s="6">
        <v>127</v>
      </c>
      <c r="E12" s="6"/>
      <c r="F12" s="19">
        <f t="shared" si="0"/>
        <v>-0.12413793103448276</v>
      </c>
      <c r="H12" s="17">
        <f t="shared" si="1"/>
        <v>1.5635962714242758E-2</v>
      </c>
      <c r="I12" s="17">
        <f t="shared" si="2"/>
        <v>1.5340668641557342E-2</v>
      </c>
      <c r="J12" s="17">
        <f t="shared" si="3"/>
        <v>1.1197319696702521E-2</v>
      </c>
      <c r="L12" s="17">
        <f>B12/'1'!C12</f>
        <v>1.4158437453060469E-5</v>
      </c>
      <c r="M12" s="17">
        <f>C12/'1'!D12</f>
        <v>1.3035323659445067E-5</v>
      </c>
      <c r="N12" s="17">
        <f>D12/'1'!E12</f>
        <v>1.1045835346081676E-5</v>
      </c>
    </row>
    <row r="13" spans="1:14" ht="20.100000000000001" customHeight="1">
      <c r="A13" s="130" t="s">
        <v>5</v>
      </c>
      <c r="B13" s="6">
        <v>95</v>
      </c>
      <c r="C13" s="6">
        <v>121</v>
      </c>
      <c r="D13" s="6">
        <v>119</v>
      </c>
      <c r="E13" s="6"/>
      <c r="F13" s="19">
        <f t="shared" si="0"/>
        <v>-1.6528925619834711E-2</v>
      </c>
      <c r="H13" s="17">
        <f t="shared" si="1"/>
        <v>9.521900370852961E-3</v>
      </c>
      <c r="I13" s="17">
        <f t="shared" si="2"/>
        <v>1.2801523487092679E-2</v>
      </c>
      <c r="J13" s="17">
        <f t="shared" si="3"/>
        <v>1.0491976723681891E-2</v>
      </c>
      <c r="L13" s="17">
        <f>B13/'1'!C13</f>
        <v>1.3022045225974292E-5</v>
      </c>
      <c r="M13" s="17">
        <f>C13/'1'!D13</f>
        <v>1.567934520981102E-5</v>
      </c>
      <c r="N13" s="17">
        <f>D13/'1'!E13</f>
        <v>1.5201845376282082E-5</v>
      </c>
    </row>
    <row r="14" spans="1:14" ht="20.100000000000001" customHeight="1">
      <c r="A14" s="130" t="s">
        <v>6</v>
      </c>
      <c r="B14" s="6">
        <v>401</v>
      </c>
      <c r="C14" s="6">
        <v>377</v>
      </c>
      <c r="D14" s="6">
        <v>399</v>
      </c>
      <c r="E14" s="6"/>
      <c r="F14" s="19">
        <f t="shared" si="0"/>
        <v>5.8355437665782495E-2</v>
      </c>
      <c r="H14" s="17">
        <f t="shared" si="1"/>
        <v>4.0192442618021448E-2</v>
      </c>
      <c r="I14" s="17">
        <f t="shared" si="2"/>
        <v>3.988573846804909E-2</v>
      </c>
      <c r="J14" s="17">
        <f t="shared" si="3"/>
        <v>3.5178980779403984E-2</v>
      </c>
      <c r="L14" s="17">
        <f>B14/'1'!C14</f>
        <v>1.6102775058287228E-4</v>
      </c>
      <c r="M14" s="17">
        <f>C14/'1'!D14</f>
        <v>1.4380722965099091E-4</v>
      </c>
      <c r="N14" s="17">
        <f>D14/'1'!E14</f>
        <v>1.4554283281797552E-4</v>
      </c>
    </row>
    <row r="15" spans="1:14" ht="20.100000000000001" customHeight="1">
      <c r="A15" s="130" t="s">
        <v>7</v>
      </c>
      <c r="B15" s="6">
        <v>410</v>
      </c>
      <c r="C15" s="6">
        <v>184</v>
      </c>
      <c r="D15" s="6">
        <v>198</v>
      </c>
      <c r="E15" s="6"/>
      <c r="F15" s="19">
        <f t="shared" si="0"/>
        <v>7.6086956521739135E-2</v>
      </c>
      <c r="H15" s="17">
        <f t="shared" si="1"/>
        <v>4.109451738999699E-2</v>
      </c>
      <c r="I15" s="17">
        <f t="shared" si="2"/>
        <v>1.946677951756242E-2</v>
      </c>
      <c r="J15" s="17">
        <f t="shared" si="3"/>
        <v>1.7457238582260625E-2</v>
      </c>
      <c r="L15" s="17">
        <f>B15/'1'!C15</f>
        <v>1.2235358155791322E-4</v>
      </c>
      <c r="M15" s="17">
        <f>C15/'1'!D15</f>
        <v>5.1232903106885756E-5</v>
      </c>
      <c r="N15" s="17">
        <f>D15/'1'!E15</f>
        <v>5.009471189595075E-5</v>
      </c>
    </row>
    <row r="16" spans="1:14" ht="20.100000000000001" customHeight="1">
      <c r="A16" s="130" t="s">
        <v>8</v>
      </c>
      <c r="B16" s="6">
        <v>3271</v>
      </c>
      <c r="C16" s="6">
        <v>2173</v>
      </c>
      <c r="D16" s="6">
        <v>4185</v>
      </c>
      <c r="E16" s="6"/>
      <c r="F16" s="19">
        <f t="shared" si="0"/>
        <v>0.9259088817303267</v>
      </c>
      <c r="H16" s="17">
        <f t="shared" si="1"/>
        <v>0.32785406434800041</v>
      </c>
      <c r="I16" s="17">
        <f t="shared" si="2"/>
        <v>0.22989843419382142</v>
      </c>
      <c r="J16" s="17">
        <f t="shared" si="3"/>
        <v>0.36898254276141773</v>
      </c>
      <c r="L16" s="17">
        <f>B16/'1'!C16</f>
        <v>6.9628840602107471E-4</v>
      </c>
      <c r="M16" s="17">
        <f>C16/'1'!D16</f>
        <v>4.7376759922357055E-4</v>
      </c>
      <c r="N16" s="17">
        <f>D16/'1'!E16</f>
        <v>7.9902917477946991E-4</v>
      </c>
    </row>
    <row r="17" spans="1:14" ht="20.100000000000001" customHeight="1">
      <c r="A17" s="130" t="s">
        <v>9</v>
      </c>
      <c r="B17" s="6">
        <v>7</v>
      </c>
      <c r="C17" s="6">
        <v>2</v>
      </c>
      <c r="D17" s="6">
        <v>29</v>
      </c>
      <c r="E17" s="6"/>
      <c r="F17" s="19">
        <f t="shared" si="0"/>
        <v>13.5</v>
      </c>
      <c r="H17" s="17">
        <f t="shared" si="1"/>
        <v>7.0161371153653403E-4</v>
      </c>
      <c r="I17" s="17">
        <f t="shared" si="2"/>
        <v>2.1159542953872197E-4</v>
      </c>
      <c r="J17" s="17">
        <f t="shared" si="3"/>
        <v>2.5568682771997882E-3</v>
      </c>
      <c r="L17" s="17">
        <f>B17/'1'!C17</f>
        <v>3.0659731727347384E-6</v>
      </c>
      <c r="M17" s="17">
        <f>C17/'1'!D17</f>
        <v>7.8097848794754951E-7</v>
      </c>
      <c r="N17" s="17">
        <f>D17/'1'!E17</f>
        <v>1.0292794511456057E-5</v>
      </c>
    </row>
    <row r="18" spans="1:14" ht="20.100000000000001" customHeight="1">
      <c r="A18" s="130" t="s">
        <v>10</v>
      </c>
      <c r="B18" s="6">
        <v>10</v>
      </c>
      <c r="C18" s="6">
        <v>0</v>
      </c>
      <c r="D18" s="6">
        <v>0</v>
      </c>
      <c r="E18" s="6"/>
      <c r="F18" s="19"/>
      <c r="H18" s="17">
        <f t="shared" si="1"/>
        <v>1.0023053021950487E-3</v>
      </c>
      <c r="I18" s="17">
        <f t="shared" si="2"/>
        <v>0</v>
      </c>
      <c r="J18" s="17">
        <f t="shared" si="3"/>
        <v>0</v>
      </c>
      <c r="L18" s="17">
        <f>B18/'1'!C18</f>
        <v>3.4660303035029434E-6</v>
      </c>
      <c r="M18" s="17">
        <f>C18/'1'!D18</f>
        <v>0</v>
      </c>
      <c r="N18" s="17">
        <f>D18/'1'!E18</f>
        <v>0</v>
      </c>
    </row>
    <row r="19" spans="1:14" ht="20.100000000000001" customHeight="1">
      <c r="A19" s="130" t="s">
        <v>11</v>
      </c>
      <c r="B19" s="6">
        <v>199</v>
      </c>
      <c r="C19" s="6">
        <v>318</v>
      </c>
      <c r="D19" s="6">
        <v>327</v>
      </c>
      <c r="E19" s="6"/>
      <c r="F19" s="19">
        <f t="shared" si="0"/>
        <v>2.8301886792452831E-2</v>
      </c>
      <c r="H19" s="17">
        <f t="shared" si="1"/>
        <v>1.9945875513681467E-2</v>
      </c>
      <c r="I19" s="17">
        <f t="shared" si="2"/>
        <v>3.3643673296656795E-2</v>
      </c>
      <c r="J19" s="17">
        <f t="shared" si="3"/>
        <v>2.8830894022218303E-2</v>
      </c>
      <c r="L19" s="17">
        <f>B19/'1'!C19</f>
        <v>3.092814428492188E-5</v>
      </c>
      <c r="M19" s="17">
        <f>C19/'1'!D19</f>
        <v>4.5953126366039776E-5</v>
      </c>
      <c r="N19" s="17">
        <f>D19/'1'!E19</f>
        <v>4.472714798366734E-5</v>
      </c>
    </row>
    <row r="20" spans="1:14" ht="20.100000000000001" customHeight="1">
      <c r="A20" s="130" t="s">
        <v>12</v>
      </c>
      <c r="B20" s="6">
        <v>1827</v>
      </c>
      <c r="C20" s="6">
        <v>1302</v>
      </c>
      <c r="D20" s="6">
        <v>1312</v>
      </c>
      <c r="E20" s="6"/>
      <c r="F20" s="19">
        <f t="shared" si="0"/>
        <v>7.6804915514592934E-3</v>
      </c>
      <c r="H20" s="17">
        <f t="shared" si="1"/>
        <v>0.18312117871103539</v>
      </c>
      <c r="I20" s="17">
        <f t="shared" si="2"/>
        <v>0.13774862462970799</v>
      </c>
      <c r="J20" s="17">
        <f t="shared" si="3"/>
        <v>0.11567624757538353</v>
      </c>
      <c r="L20" s="17">
        <f>B20/'1'!C20</f>
        <v>2.4493164436407863E-4</v>
      </c>
      <c r="M20" s="17">
        <f>C20/'1'!D20</f>
        <v>1.8135076232088303E-4</v>
      </c>
      <c r="N20" s="17">
        <f>D20/'1'!E20</f>
        <v>1.7141473730364879E-4</v>
      </c>
    </row>
    <row r="21" spans="1:14" ht="20.100000000000001" customHeight="1">
      <c r="A21" s="132" t="s">
        <v>13</v>
      </c>
      <c r="B21" s="9">
        <f>SUM(B8:B20)</f>
        <v>9977</v>
      </c>
      <c r="C21" s="9">
        <f t="shared" ref="C21:D21" si="4">SUM(C8:C20)</f>
        <v>9452</v>
      </c>
      <c r="D21" s="9">
        <f t="shared" si="4"/>
        <v>11342</v>
      </c>
      <c r="E21" s="6"/>
      <c r="F21" s="18">
        <f t="shared" si="0"/>
        <v>0.19995768091409225</v>
      </c>
      <c r="H21" s="13">
        <f>SUM(H8:H20)</f>
        <v>1</v>
      </c>
      <c r="I21" s="13">
        <f>SUM(I8:I20)</f>
        <v>0.99999999999999978</v>
      </c>
      <c r="J21" s="13">
        <f>SUM(J8:J20)</f>
        <v>0.99999999999999989</v>
      </c>
      <c r="L21" s="13">
        <f>B21/'1'!C21</f>
        <v>1.1980520108997396E-4</v>
      </c>
      <c r="M21" s="13">
        <f>C21/'1'!D21</f>
        <v>1.0871712345073211E-4</v>
      </c>
      <c r="N21" s="13">
        <f>D21/'1'!E21</f>
        <v>1.2382284372512345E-4</v>
      </c>
    </row>
    <row r="22" spans="1:14" ht="22.5" customHeight="1">
      <c r="A22" s="20" t="s">
        <v>23</v>
      </c>
    </row>
    <row r="23" spans="1:14">
      <c r="A23" s="20"/>
    </row>
    <row r="24" spans="1:14">
      <c r="A24" s="3" t="s">
        <v>17</v>
      </c>
      <c r="D24" s="1"/>
      <c r="E24" s="1"/>
    </row>
    <row r="26" spans="1:14" ht="20.100000000000001" customHeight="1">
      <c r="A26" s="131" t="s">
        <v>16</v>
      </c>
      <c r="B26" s="125" t="str">
        <f>B6</f>
        <v>CVRTV</v>
      </c>
      <c r="C26" s="125"/>
      <c r="D26" s="125"/>
      <c r="E26" s="4"/>
      <c r="F26" s="69" t="s">
        <v>94</v>
      </c>
      <c r="H26" s="125" t="s">
        <v>19</v>
      </c>
      <c r="I26" s="125"/>
      <c r="J26" s="125"/>
      <c r="L26" s="125" t="str">
        <f>L6</f>
        <v>CVRTV/ TOTAL*</v>
      </c>
      <c r="M26" s="125"/>
      <c r="N26" s="125"/>
    </row>
    <row r="27" spans="1:14" ht="20.100000000000001" customHeight="1">
      <c r="A27" s="131"/>
      <c r="B27" s="64">
        <v>2019</v>
      </c>
      <c r="C27" s="30">
        <v>2020</v>
      </c>
      <c r="D27" s="22">
        <v>2021</v>
      </c>
      <c r="E27" s="11"/>
      <c r="F27" s="70"/>
      <c r="H27" s="64">
        <v>2019</v>
      </c>
      <c r="I27" s="30">
        <v>2020</v>
      </c>
      <c r="J27" s="22">
        <v>2021</v>
      </c>
      <c r="L27" s="64">
        <v>2019</v>
      </c>
      <c r="M27" s="30">
        <v>2020</v>
      </c>
      <c r="N27" s="22">
        <v>2021</v>
      </c>
    </row>
    <row r="28" spans="1:14" ht="20.100000000000001" customHeight="1">
      <c r="A28" s="130" t="s">
        <v>0</v>
      </c>
      <c r="B28" s="6">
        <v>5583</v>
      </c>
      <c r="C28" s="6">
        <v>3221</v>
      </c>
      <c r="D28" s="6">
        <v>3160</v>
      </c>
      <c r="E28" s="6"/>
      <c r="F28" s="19">
        <f>(D28-C28)/C28</f>
        <v>-1.893821794473766E-2</v>
      </c>
      <c r="H28" s="17">
        <f>B28/$B$41</f>
        <v>0.13493329466357309</v>
      </c>
      <c r="I28" s="17">
        <f>C28/$C$41</f>
        <v>7.9619330119886297E-2</v>
      </c>
      <c r="J28" s="17">
        <f>D28/$D$41</f>
        <v>7.0004430660168371E-2</v>
      </c>
      <c r="L28" s="17">
        <f>B28/'1'!C28</f>
        <v>1.8625912738115931E-4</v>
      </c>
      <c r="M28" s="17">
        <f>C28/'1'!D28</f>
        <v>1.0592304153360516E-4</v>
      </c>
      <c r="N28" s="17">
        <f>D28/'1'!E28</f>
        <v>9.7838000025326415E-5</v>
      </c>
    </row>
    <row r="29" spans="1:14" ht="20.100000000000001" customHeight="1">
      <c r="A29" s="130" t="s">
        <v>1</v>
      </c>
      <c r="B29" s="6">
        <v>4829</v>
      </c>
      <c r="C29" s="6">
        <v>11126</v>
      </c>
      <c r="D29" s="6">
        <v>11275</v>
      </c>
      <c r="E29" s="6"/>
      <c r="F29" s="19">
        <f t="shared" ref="F29:F41" si="5">(D29-C29)/C29</f>
        <v>1.3392054646773325E-2</v>
      </c>
      <c r="H29" s="17">
        <f t="shared" ref="H29:H40" si="6">B29/$B$41</f>
        <v>0.11671017014694508</v>
      </c>
      <c r="I29" s="17">
        <f t="shared" ref="I29:I40" si="7">C29/$C$41</f>
        <v>0.27502162897046101</v>
      </c>
      <c r="J29" s="17">
        <f t="shared" ref="J29:J40" si="8">D29/$D$41</f>
        <v>0.24977846699158174</v>
      </c>
      <c r="L29" s="17">
        <f>B29/'1'!C29</f>
        <v>9.4534059844582008E-5</v>
      </c>
      <c r="M29" s="17">
        <f>C29/'1'!D29</f>
        <v>1.9548377314253958E-4</v>
      </c>
      <c r="N29" s="17">
        <f>D29/'1'!E29</f>
        <v>1.7913192652518363E-4</v>
      </c>
    </row>
    <row r="30" spans="1:14" ht="20.100000000000001" customHeight="1">
      <c r="A30" s="130" t="s">
        <v>2</v>
      </c>
      <c r="B30" s="6">
        <v>888</v>
      </c>
      <c r="C30" s="6">
        <v>481</v>
      </c>
      <c r="D30" s="6">
        <v>373</v>
      </c>
      <c r="E30" s="6"/>
      <c r="F30" s="19">
        <f t="shared" si="5"/>
        <v>-0.22453222453222454</v>
      </c>
      <c r="H30" s="17">
        <f t="shared" si="6"/>
        <v>2.1461716937354988E-2</v>
      </c>
      <c r="I30" s="17">
        <f t="shared" si="7"/>
        <v>1.1889754047707328E-2</v>
      </c>
      <c r="J30" s="17">
        <f t="shared" si="8"/>
        <v>8.2631812140008861E-3</v>
      </c>
      <c r="L30" s="17">
        <f>B30/'1'!C30</f>
        <v>8.3075352244638947E-5</v>
      </c>
      <c r="M30" s="17">
        <f>C30/'1'!D30</f>
        <v>4.2450927698391897E-5</v>
      </c>
      <c r="N30" s="17">
        <f>D30/'1'!E30</f>
        <v>2.9704549630050937E-5</v>
      </c>
    </row>
    <row r="31" spans="1:14" ht="20.100000000000001" customHeight="1">
      <c r="A31" s="130" t="s">
        <v>3</v>
      </c>
      <c r="B31" s="6">
        <v>3962</v>
      </c>
      <c r="C31" s="6">
        <v>7740</v>
      </c>
      <c r="D31" s="6">
        <v>7880</v>
      </c>
      <c r="E31" s="6"/>
      <c r="F31" s="19">
        <f t="shared" si="5"/>
        <v>1.8087855297157621E-2</v>
      </c>
      <c r="H31" s="17">
        <f t="shared" si="6"/>
        <v>9.5755993812838364E-2</v>
      </c>
      <c r="I31" s="17">
        <f t="shared" si="7"/>
        <v>0.19132369299221358</v>
      </c>
      <c r="J31" s="17">
        <f t="shared" si="8"/>
        <v>0.1745680106335844</v>
      </c>
      <c r="L31" s="17">
        <f>B31/'1'!C31</f>
        <v>8.5801150484714778E-5</v>
      </c>
      <c r="M31" s="17">
        <f>C31/'1'!D31</f>
        <v>1.545426771699514E-4</v>
      </c>
      <c r="N31" s="17">
        <f>D31/'1'!E31</f>
        <v>1.4353562189831908E-4</v>
      </c>
    </row>
    <row r="32" spans="1:14" ht="20.100000000000001" customHeight="1">
      <c r="A32" s="130" t="s">
        <v>4</v>
      </c>
      <c r="B32" s="6">
        <v>749</v>
      </c>
      <c r="C32" s="6">
        <v>534</v>
      </c>
      <c r="D32" s="6">
        <v>505</v>
      </c>
      <c r="E32" s="6"/>
      <c r="F32" s="19">
        <f t="shared" si="5"/>
        <v>-5.4307116104868915E-2</v>
      </c>
      <c r="H32" s="17">
        <f t="shared" si="6"/>
        <v>1.8102281515854603E-2</v>
      </c>
      <c r="I32" s="17">
        <f t="shared" si="7"/>
        <v>1.3199851687059696E-2</v>
      </c>
      <c r="J32" s="17">
        <f t="shared" si="8"/>
        <v>1.1187416925121842E-2</v>
      </c>
      <c r="L32" s="17">
        <f>B32/'1'!C32</f>
        <v>2.1301856261956519E-5</v>
      </c>
      <c r="M32" s="17">
        <f>C32/'1'!D32</f>
        <v>1.4671247026325052E-5</v>
      </c>
      <c r="N32" s="17">
        <f>D32/'1'!E32</f>
        <v>1.2561299139802234E-5</v>
      </c>
    </row>
    <row r="33" spans="1:14" ht="20.100000000000001" customHeight="1">
      <c r="A33" s="130" t="s">
        <v>5</v>
      </c>
      <c r="B33" s="6">
        <v>888</v>
      </c>
      <c r="C33" s="6">
        <v>823</v>
      </c>
      <c r="D33" s="6">
        <v>747</v>
      </c>
      <c r="E33" s="6"/>
      <c r="F33" s="19">
        <f t="shared" si="5"/>
        <v>-9.2345078979343867E-2</v>
      </c>
      <c r="H33" s="17">
        <f t="shared" si="6"/>
        <v>2.1461716937354988E-2</v>
      </c>
      <c r="I33" s="17">
        <f t="shared" si="7"/>
        <v>2.0343591645037695E-2</v>
      </c>
      <c r="J33" s="17">
        <f t="shared" si="8"/>
        <v>1.6548515728843596E-2</v>
      </c>
      <c r="L33" s="17">
        <f>B33/'1'!C33</f>
        <v>3.974014954468887E-5</v>
      </c>
      <c r="M33" s="17">
        <f>C33/'1'!D33</f>
        <v>3.3957537234357058E-5</v>
      </c>
      <c r="N33" s="17">
        <f>D33/'1'!E33</f>
        <v>2.8728622318724412E-5</v>
      </c>
    </row>
    <row r="34" spans="1:14" ht="20.100000000000001" customHeight="1">
      <c r="A34" s="130" t="s">
        <v>6</v>
      </c>
      <c r="B34" s="6">
        <v>1713</v>
      </c>
      <c r="C34" s="6">
        <v>1794</v>
      </c>
      <c r="D34" s="6">
        <v>1834</v>
      </c>
      <c r="E34" s="6"/>
      <c r="F34" s="19">
        <f t="shared" si="5"/>
        <v>2.2296544035674472E-2</v>
      </c>
      <c r="H34" s="17">
        <f t="shared" si="6"/>
        <v>4.1400812064965195E-2</v>
      </c>
      <c r="I34" s="17">
        <f t="shared" si="7"/>
        <v>4.4345569150908419E-2</v>
      </c>
      <c r="J34" s="17">
        <f t="shared" si="8"/>
        <v>4.0629153743907839E-2</v>
      </c>
      <c r="L34" s="17">
        <f>B34/'1'!C34</f>
        <v>1.8640485109647513E-4</v>
      </c>
      <c r="M34" s="17">
        <f>C34/'1'!D34</f>
        <v>1.8008511581460508E-4</v>
      </c>
      <c r="N34" s="17">
        <f>D34/'1'!E34</f>
        <v>1.6708693494961246E-4</v>
      </c>
    </row>
    <row r="35" spans="1:14" ht="20.100000000000001" customHeight="1">
      <c r="A35" s="130" t="s">
        <v>7</v>
      </c>
      <c r="B35" s="6">
        <v>1299</v>
      </c>
      <c r="C35" s="6">
        <v>600</v>
      </c>
      <c r="D35" s="6">
        <v>793</v>
      </c>
      <c r="E35" s="6"/>
      <c r="F35" s="19">
        <f t="shared" si="5"/>
        <v>0.32166666666666666</v>
      </c>
      <c r="H35" s="17">
        <f t="shared" si="6"/>
        <v>3.1395011600928072E-2</v>
      </c>
      <c r="I35" s="17">
        <f t="shared" si="7"/>
        <v>1.4831294030404153E-2</v>
      </c>
      <c r="J35" s="17">
        <f t="shared" si="8"/>
        <v>1.7567567567567569E-2</v>
      </c>
      <c r="L35" s="17">
        <f>B35/'1'!C35</f>
        <v>1.036155030488802E-4</v>
      </c>
      <c r="M35" s="17">
        <f>C35/'1'!D35</f>
        <v>4.4175917042339895E-5</v>
      </c>
      <c r="N35" s="17">
        <f>D35/'1'!E35</f>
        <v>5.0044427840100164E-5</v>
      </c>
    </row>
    <row r="36" spans="1:14" ht="20.100000000000001" customHeight="1">
      <c r="A36" s="130" t="s">
        <v>8</v>
      </c>
      <c r="B36" s="6">
        <v>12549</v>
      </c>
      <c r="C36" s="6">
        <v>7409</v>
      </c>
      <c r="D36" s="6">
        <v>12035</v>
      </c>
      <c r="E36" s="6"/>
      <c r="F36" s="19">
        <f t="shared" si="5"/>
        <v>0.62437575921176947</v>
      </c>
      <c r="H36" s="17">
        <f t="shared" si="6"/>
        <v>0.30329176334106728</v>
      </c>
      <c r="I36" s="17">
        <f t="shared" si="7"/>
        <v>0.18314176245210728</v>
      </c>
      <c r="J36" s="17">
        <f t="shared" si="8"/>
        <v>0.2666149756313691</v>
      </c>
      <c r="L36" s="17">
        <f>B36/'1'!C36</f>
        <v>7.6026784159117654E-4</v>
      </c>
      <c r="M36" s="17">
        <f>C36/'1'!D36</f>
        <v>4.4652351998908434E-4</v>
      </c>
      <c r="N36" s="17">
        <f>D36/'1'!E36</f>
        <v>6.0137630476421954E-4</v>
      </c>
    </row>
    <row r="37" spans="1:14" ht="20.100000000000001" customHeight="1">
      <c r="A37" s="130" t="s">
        <v>9</v>
      </c>
      <c r="B37" s="6">
        <v>20</v>
      </c>
      <c r="C37" s="6">
        <v>12</v>
      </c>
      <c r="D37" s="6">
        <v>105</v>
      </c>
      <c r="E37" s="6"/>
      <c r="F37" s="19">
        <f t="shared" si="5"/>
        <v>7.75</v>
      </c>
      <c r="H37" s="17">
        <f t="shared" si="6"/>
        <v>4.8337200309358082E-4</v>
      </c>
      <c r="I37" s="17">
        <f t="shared" si="7"/>
        <v>2.9662588060808305E-4</v>
      </c>
      <c r="J37" s="17">
        <f t="shared" si="8"/>
        <v>2.3260965883916702E-3</v>
      </c>
      <c r="L37" s="17">
        <f>B37/'1'!C37</f>
        <v>2.4869800377573309E-6</v>
      </c>
      <c r="M37" s="17">
        <f>C37/'1'!D37</f>
        <v>1.2846920379069798E-6</v>
      </c>
      <c r="N37" s="17">
        <f>D37/'1'!E37</f>
        <v>9.7231378177000554E-6</v>
      </c>
    </row>
    <row r="38" spans="1:14" ht="20.100000000000001" customHeight="1">
      <c r="A38" s="130" t="s">
        <v>10</v>
      </c>
      <c r="B38" s="6">
        <v>87</v>
      </c>
      <c r="C38" s="6">
        <v>0</v>
      </c>
      <c r="D38" s="6">
        <v>0</v>
      </c>
      <c r="E38" s="6"/>
      <c r="F38" s="19"/>
      <c r="H38" s="17">
        <f t="shared" si="6"/>
        <v>2.1026682134570765E-3</v>
      </c>
      <c r="I38" s="17">
        <f t="shared" si="7"/>
        <v>0</v>
      </c>
      <c r="J38" s="17">
        <f t="shared" si="8"/>
        <v>0</v>
      </c>
      <c r="L38" s="17">
        <f>B38/'1'!C38</f>
        <v>8.3218039681422216E-6</v>
      </c>
      <c r="M38" s="17">
        <f>C38/'1'!D38</f>
        <v>0</v>
      </c>
      <c r="N38" s="17">
        <f>D38/'1'!E38</f>
        <v>0</v>
      </c>
    </row>
    <row r="39" spans="1:14" ht="20.100000000000001" customHeight="1">
      <c r="A39" s="130" t="s">
        <v>11</v>
      </c>
      <c r="B39" s="6">
        <v>1188</v>
      </c>
      <c r="C39" s="6">
        <v>1433</v>
      </c>
      <c r="D39" s="6">
        <v>1512</v>
      </c>
      <c r="E39" s="6"/>
      <c r="F39" s="19">
        <f t="shared" si="5"/>
        <v>5.5129099790648992E-2</v>
      </c>
      <c r="H39" s="17">
        <f t="shared" si="6"/>
        <v>2.8712296983758701E-2</v>
      </c>
      <c r="I39" s="17">
        <f t="shared" si="7"/>
        <v>3.5422073909281919E-2</v>
      </c>
      <c r="J39" s="17">
        <f t="shared" si="8"/>
        <v>3.3495790872840055E-2</v>
      </c>
      <c r="L39" s="17">
        <f>B39/'1'!C39</f>
        <v>4.7765332299758017E-5</v>
      </c>
      <c r="M39" s="17">
        <f>C39/'1'!D39</f>
        <v>5.1789674794091767E-5</v>
      </c>
      <c r="N39" s="17">
        <f>D39/'1'!E39</f>
        <v>4.9111933144107304E-5</v>
      </c>
    </row>
    <row r="40" spans="1:14" ht="20.100000000000001" customHeight="1">
      <c r="A40" s="130" t="s">
        <v>12</v>
      </c>
      <c r="B40" s="6">
        <v>7621</v>
      </c>
      <c r="C40" s="6">
        <v>5282</v>
      </c>
      <c r="D40" s="6">
        <v>4921</v>
      </c>
      <c r="E40" s="6"/>
      <c r="F40" s="19">
        <f t="shared" si="5"/>
        <v>-6.83453237410072E-2</v>
      </c>
      <c r="H40" s="17">
        <f t="shared" si="6"/>
        <v>0.18418890177880898</v>
      </c>
      <c r="I40" s="17">
        <f t="shared" si="7"/>
        <v>0.13056482511432455</v>
      </c>
      <c r="J40" s="17">
        <f t="shared" si="8"/>
        <v>0.10901639344262296</v>
      </c>
      <c r="L40" s="17">
        <f>B40/'1'!C40</f>
        <v>2.3431463951810325E-4</v>
      </c>
      <c r="M40" s="17">
        <f>C40/'1'!D40</f>
        <v>1.7013695702933787E-4</v>
      </c>
      <c r="N40" s="17">
        <f>D40/'1'!E40</f>
        <v>1.4132133640302078E-4</v>
      </c>
    </row>
    <row r="41" spans="1:14" ht="20.100000000000001" customHeight="1">
      <c r="A41" s="132" t="s">
        <v>13</v>
      </c>
      <c r="B41" s="9">
        <f>SUM(B28:B40)</f>
        <v>41376</v>
      </c>
      <c r="C41" s="9">
        <f t="shared" ref="C41:D41" si="9">SUM(C28:C40)</f>
        <v>40455</v>
      </c>
      <c r="D41" s="9">
        <f t="shared" si="9"/>
        <v>45140</v>
      </c>
      <c r="E41" s="6"/>
      <c r="F41" s="18">
        <f t="shared" si="5"/>
        <v>0.11580768755407242</v>
      </c>
      <c r="H41" s="13">
        <f>SUM(H28:H40)</f>
        <v>0.99999999999999989</v>
      </c>
      <c r="I41" s="13">
        <f>SUM(I28:I40)</f>
        <v>1</v>
      </c>
      <c r="J41" s="13">
        <f>SUM(J28:J40)</f>
        <v>1</v>
      </c>
      <c r="L41" s="13">
        <f>B41/'1'!C41</f>
        <v>1.3366346512150632E-4</v>
      </c>
      <c r="M41" s="13">
        <f>C41/'1'!D41</f>
        <v>1.2291015107539728E-4</v>
      </c>
      <c r="N41" s="13">
        <f>D41/'1'!E41</f>
        <v>1.2362424448682084E-4</v>
      </c>
    </row>
    <row r="42" spans="1:14" ht="22.5" customHeight="1">
      <c r="A42" s="20" t="s">
        <v>23</v>
      </c>
    </row>
    <row r="44" spans="1:14">
      <c r="A44" t="s">
        <v>18</v>
      </c>
    </row>
    <row r="46" spans="1:14" ht="20.100000000000001" customHeight="1">
      <c r="A46" s="131" t="s">
        <v>16</v>
      </c>
      <c r="B46" s="125" t="str">
        <f>B6</f>
        <v>CVRTV</v>
      </c>
      <c r="C46" s="125"/>
      <c r="D46" s="125"/>
      <c r="E46" s="4"/>
      <c r="F46" s="69" t="s">
        <v>94</v>
      </c>
    </row>
    <row r="47" spans="1:14" ht="20.100000000000001" customHeight="1">
      <c r="A47" s="131"/>
      <c r="B47" s="64">
        <v>2019</v>
      </c>
      <c r="C47" s="30">
        <v>2020</v>
      </c>
      <c r="D47" s="22">
        <v>2021</v>
      </c>
      <c r="E47" s="11"/>
      <c r="F47" s="70"/>
    </row>
    <row r="48" spans="1:14" ht="20.100000000000001" customHeight="1">
      <c r="A48" s="130" t="s">
        <v>0</v>
      </c>
      <c r="B48" s="133">
        <f t="shared" ref="B48:D57" si="10">B28/B8</f>
        <v>4.1788922155688626</v>
      </c>
      <c r="C48" s="133">
        <f t="shared" ref="C48:D48" si="11">C28/C8</f>
        <v>4.0312891113892366</v>
      </c>
      <c r="D48" s="133">
        <f t="shared" si="11"/>
        <v>4.1633728590250332</v>
      </c>
      <c r="E48" s="14"/>
      <c r="F48" s="19">
        <f>(D48-C48)/C48</f>
        <v>3.2764642769637205E-2</v>
      </c>
    </row>
    <row r="49" spans="1:6" ht="20.100000000000001" customHeight="1">
      <c r="A49" s="130" t="s">
        <v>1</v>
      </c>
      <c r="B49" s="133">
        <f t="shared" si="10"/>
        <v>4.3193202146690517</v>
      </c>
      <c r="C49" s="133">
        <f t="shared" ref="C49:D49" si="12">C29/C9</f>
        <v>4.5729551993423758</v>
      </c>
      <c r="D49" s="133">
        <f t="shared" si="12"/>
        <v>5.099502487562189</v>
      </c>
      <c r="E49" s="14"/>
      <c r="F49" s="19">
        <f t="shared" ref="F49:F61" si="13">(D49-C49)/C49</f>
        <v>0.11514376705364061</v>
      </c>
    </row>
    <row r="50" spans="1:6" ht="20.100000000000001" customHeight="1">
      <c r="A50" s="130" t="s">
        <v>2</v>
      </c>
      <c r="B50" s="133">
        <f t="shared" si="10"/>
        <v>4.4623115577889445</v>
      </c>
      <c r="C50" s="133">
        <f t="shared" ref="C50:D50" si="14">C30/C10</f>
        <v>3.8479999999999999</v>
      </c>
      <c r="D50" s="133">
        <f t="shared" si="14"/>
        <v>3.2719298245614037</v>
      </c>
      <c r="E50" s="14"/>
      <c r="F50" s="19">
        <f t="shared" si="13"/>
        <v>-0.14970638654849175</v>
      </c>
    </row>
    <row r="51" spans="1:6" ht="20.100000000000001" customHeight="1">
      <c r="A51" s="130" t="s">
        <v>3</v>
      </c>
      <c r="B51" s="133">
        <f t="shared" si="10"/>
        <v>4.1793248945147683</v>
      </c>
      <c r="C51" s="133">
        <f t="shared" ref="C51:D51" si="15">C31/C11</f>
        <v>5.2545824847250513</v>
      </c>
      <c r="D51" s="133">
        <f t="shared" si="15"/>
        <v>5.0448143405889887</v>
      </c>
      <c r="E51" s="14"/>
      <c r="F51" s="19">
        <f t="shared" si="13"/>
        <v>-3.9920991771630512E-2</v>
      </c>
    </row>
    <row r="52" spans="1:6" ht="20.100000000000001" customHeight="1">
      <c r="A52" s="130" t="s">
        <v>4</v>
      </c>
      <c r="B52" s="133">
        <f t="shared" si="10"/>
        <v>4.8012820512820511</v>
      </c>
      <c r="C52" s="133">
        <f t="shared" ref="C52:D52" si="16">C32/C12</f>
        <v>3.682758620689655</v>
      </c>
      <c r="D52" s="133">
        <f t="shared" si="16"/>
        <v>3.9763779527559056</v>
      </c>
      <c r="E52" s="14"/>
      <c r="F52" s="19">
        <f t="shared" si="13"/>
        <v>7.9728095785779649E-2</v>
      </c>
    </row>
    <row r="53" spans="1:6" ht="20.100000000000001" customHeight="1">
      <c r="A53" s="130" t="s">
        <v>5</v>
      </c>
      <c r="B53" s="133">
        <f t="shared" si="10"/>
        <v>9.3473684210526322</v>
      </c>
      <c r="C53" s="133">
        <f t="shared" ref="C53:D53" si="17">C33/C13</f>
        <v>6.8016528925619832</v>
      </c>
      <c r="D53" s="133">
        <f t="shared" si="17"/>
        <v>6.2773109243697478</v>
      </c>
      <c r="E53" s="14"/>
      <c r="F53" s="19">
        <f t="shared" si="13"/>
        <v>-7.709037442437483E-2</v>
      </c>
    </row>
    <row r="54" spans="1:6" ht="20.100000000000001" customHeight="1">
      <c r="A54" s="130" t="s">
        <v>6</v>
      </c>
      <c r="B54" s="133">
        <f t="shared" si="10"/>
        <v>4.2718204488778051</v>
      </c>
      <c r="C54" s="133">
        <f t="shared" ref="C54:D54" si="18">C34/C14</f>
        <v>4.7586206896551726</v>
      </c>
      <c r="D54" s="133">
        <f t="shared" si="18"/>
        <v>4.5964912280701755</v>
      </c>
      <c r="E54" s="14"/>
      <c r="F54" s="19">
        <f t="shared" si="13"/>
        <v>-3.40706839562675E-2</v>
      </c>
    </row>
    <row r="55" spans="1:6" ht="20.100000000000001" customHeight="1">
      <c r="A55" s="130" t="s">
        <v>7</v>
      </c>
      <c r="B55" s="133">
        <f t="shared" si="10"/>
        <v>3.1682926829268294</v>
      </c>
      <c r="C55" s="133">
        <f t="shared" ref="C55:D55" si="19">C35/C15</f>
        <v>3.2608695652173911</v>
      </c>
      <c r="D55" s="133">
        <f t="shared" si="19"/>
        <v>4.0050505050505052</v>
      </c>
      <c r="E55" s="14"/>
      <c r="F55" s="19">
        <f t="shared" si="13"/>
        <v>0.22821548821548832</v>
      </c>
    </row>
    <row r="56" spans="1:6" ht="20.100000000000001" customHeight="1">
      <c r="A56" s="130" t="s">
        <v>8</v>
      </c>
      <c r="B56" s="133">
        <f t="shared" si="10"/>
        <v>3.8364414552124733</v>
      </c>
      <c r="C56" s="133">
        <f t="shared" ref="C56:D56" si="20">C36/C16</f>
        <v>3.4095720202485045</v>
      </c>
      <c r="D56" s="133">
        <f t="shared" si="20"/>
        <v>2.8757467144563917</v>
      </c>
      <c r="E56" s="14"/>
      <c r="F56" s="19">
        <f t="shared" si="13"/>
        <v>-0.15656666074858427</v>
      </c>
    </row>
    <row r="57" spans="1:6" ht="20.100000000000001" customHeight="1">
      <c r="A57" s="130" t="s">
        <v>9</v>
      </c>
      <c r="B57" s="133">
        <f t="shared" si="10"/>
        <v>2.8571428571428572</v>
      </c>
      <c r="C57" s="133">
        <f t="shared" ref="C57:D57" si="21">C37/C17</f>
        <v>6</v>
      </c>
      <c r="D57" s="133">
        <f t="shared" si="21"/>
        <v>3.6206896551724137</v>
      </c>
      <c r="E57" s="14"/>
      <c r="F57" s="19">
        <f t="shared" si="13"/>
        <v>-0.39655172413793105</v>
      </c>
    </row>
    <row r="58" spans="1:6" ht="20.100000000000001" customHeight="1">
      <c r="A58" s="130" t="s">
        <v>10</v>
      </c>
      <c r="B58" s="133">
        <f>B38/B18</f>
        <v>8.6999999999999993</v>
      </c>
      <c r="C58" s="133"/>
      <c r="D58" s="133"/>
      <c r="E58" s="14"/>
      <c r="F58" s="19"/>
    </row>
    <row r="59" spans="1:6" ht="20.100000000000001" customHeight="1">
      <c r="A59" s="130" t="s">
        <v>11</v>
      </c>
      <c r="B59" s="133">
        <f>B39/B19</f>
        <v>5.9698492462311554</v>
      </c>
      <c r="C59" s="133">
        <f t="shared" ref="C59:D59" si="22">C39/C19</f>
        <v>4.5062893081761004</v>
      </c>
      <c r="D59" s="133">
        <f t="shared" si="22"/>
        <v>4.6238532110091741</v>
      </c>
      <c r="E59" s="14"/>
      <c r="F59" s="19">
        <f t="shared" si="13"/>
        <v>2.6088849337695355E-2</v>
      </c>
    </row>
    <row r="60" spans="1:6" ht="20.100000000000001" customHeight="1">
      <c r="A60" s="130" t="s">
        <v>12</v>
      </c>
      <c r="B60" s="133">
        <f>B40/B20</f>
        <v>4.1713191023535847</v>
      </c>
      <c r="C60" s="133">
        <f t="shared" ref="C60:D60" si="23">C40/C20</f>
        <v>4.0568356374807983</v>
      </c>
      <c r="D60" s="133">
        <f t="shared" si="23"/>
        <v>3.7507621951219514</v>
      </c>
      <c r="E60" s="14"/>
      <c r="F60" s="19">
        <f t="shared" si="13"/>
        <v>-7.5446350236883522E-2</v>
      </c>
    </row>
    <row r="61" spans="1:6" ht="20.100000000000001" customHeight="1">
      <c r="A61" s="132" t="s">
        <v>13</v>
      </c>
      <c r="B61" s="134">
        <f>B41/B21</f>
        <v>4.1471384183622328</v>
      </c>
      <c r="C61" s="134">
        <f t="shared" ref="C61:D61" si="24">C41/C21</f>
        <v>4.2800465509944985</v>
      </c>
      <c r="D61" s="134">
        <f t="shared" si="24"/>
        <v>3.9798977252689118</v>
      </c>
      <c r="E61" s="14"/>
      <c r="F61" s="18">
        <f t="shared" si="13"/>
        <v>-7.0127467575287233E-2</v>
      </c>
    </row>
  </sheetData>
  <mergeCells count="13">
    <mergeCell ref="H6:J6"/>
    <mergeCell ref="L6:N6"/>
    <mergeCell ref="A26:A27"/>
    <mergeCell ref="B26:D26"/>
    <mergeCell ref="F26:F27"/>
    <mergeCell ref="H26:J26"/>
    <mergeCell ref="L26:N26"/>
    <mergeCell ref="A46:A47"/>
    <mergeCell ref="B46:D46"/>
    <mergeCell ref="F46:F47"/>
    <mergeCell ref="A6:A7"/>
    <mergeCell ref="B6:D6"/>
    <mergeCell ref="F6:F7"/>
  </mergeCells>
  <pageMargins left="0.7" right="0.7" top="0.75" bottom="0.75" header="0.3" footer="0.3"/>
  <pageSetup paperSize="9" orientation="portrait" horizontalDpi="0" verticalDpi="0" r:id="rId1"/>
  <ignoredErrors>
    <ignoredError sqref="E51:E57 E59:E61 E58 B51:B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7D04FA7C-FDEF-4EBE-B43D-F30B10421E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F48:F60</xm:sqref>
        </x14:conditionalFormatting>
        <x14:conditionalFormatting xmlns:xm="http://schemas.microsoft.com/office/excel/2006/main">
          <x14:cfRule type="iconSet" priority="7" id="{24129696-4340-4A37-AD29-2091A5C2A5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F8:F20</xm:sqref>
        </x14:conditionalFormatting>
        <x14:conditionalFormatting xmlns:xm="http://schemas.microsoft.com/office/excel/2006/main">
          <x14:cfRule type="iconSet" priority="5" id="{2E6E3DF7-D6D4-409E-AB0C-A2C19191486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F21</xm:sqref>
        </x14:conditionalFormatting>
        <x14:conditionalFormatting xmlns:xm="http://schemas.microsoft.com/office/excel/2006/main">
          <x14:cfRule type="iconSet" priority="4" id="{F66C78FB-8323-4FC5-A6E8-9E8A802C7AA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F28:F40</xm:sqref>
        </x14:conditionalFormatting>
        <x14:conditionalFormatting xmlns:xm="http://schemas.microsoft.com/office/excel/2006/main">
          <x14:cfRule type="iconSet" priority="2" id="{36663075-70A1-4D2A-ABAD-E641504ED0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F41</xm:sqref>
        </x14:conditionalFormatting>
        <x14:conditionalFormatting xmlns:xm="http://schemas.microsoft.com/office/excel/2006/main">
          <x14:cfRule type="iconSet" priority="1" id="{CF9E1AEE-B8F0-4EDE-92C3-723FA67DA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427E8-3519-4862-BDA2-CA00E4B7184D}">
  <dimension ref="A2:N61"/>
  <sheetViews>
    <sheetView workbookViewId="0">
      <selection activeCell="A6" sqref="A6:N21"/>
    </sheetView>
  </sheetViews>
  <sheetFormatPr defaultRowHeight="15"/>
  <cols>
    <col min="1" max="1" width="45.5703125" bestFit="1" customWidth="1"/>
    <col min="2" max="4" width="10.7109375" customWidth="1"/>
    <col min="5" max="5" width="1.7109375" customWidth="1"/>
    <col min="6" max="6" width="10.7109375" customWidth="1"/>
    <col min="7" max="7" width="1.7109375" customWidth="1"/>
    <col min="11" max="11" width="2" customWidth="1"/>
  </cols>
  <sheetData>
    <row r="2" spans="1:14">
      <c r="A2" s="2" t="s">
        <v>75</v>
      </c>
    </row>
    <row r="4" spans="1:14">
      <c r="A4" s="2" t="s">
        <v>15</v>
      </c>
    </row>
    <row r="5" spans="1:14">
      <c r="A5" s="2"/>
    </row>
    <row r="6" spans="1:14" ht="20.100000000000001" customHeight="1">
      <c r="A6" s="131" t="s">
        <v>16</v>
      </c>
      <c r="B6" s="125" t="s">
        <v>31</v>
      </c>
      <c r="C6" s="125"/>
      <c r="D6" s="125"/>
      <c r="E6" s="4"/>
      <c r="F6" s="69" t="s">
        <v>94</v>
      </c>
      <c r="H6" s="125" t="s">
        <v>19</v>
      </c>
      <c r="I6" s="125"/>
      <c r="J6" s="125"/>
      <c r="L6" s="125" t="s">
        <v>32</v>
      </c>
      <c r="M6" s="125"/>
      <c r="N6" s="125"/>
    </row>
    <row r="7" spans="1:14" ht="20.100000000000001" customHeight="1">
      <c r="A7" s="131"/>
      <c r="B7" s="64">
        <v>2019</v>
      </c>
      <c r="C7" s="30">
        <v>2020</v>
      </c>
      <c r="D7" s="22">
        <v>2021</v>
      </c>
      <c r="E7" s="11"/>
      <c r="F7" s="70"/>
      <c r="H7" s="64">
        <v>2019</v>
      </c>
      <c r="I7" s="30">
        <v>2020</v>
      </c>
      <c r="J7" s="22">
        <v>2021</v>
      </c>
      <c r="L7" s="64">
        <v>2019</v>
      </c>
      <c r="M7" s="30">
        <v>2020</v>
      </c>
      <c r="N7" s="22">
        <v>2021</v>
      </c>
    </row>
    <row r="8" spans="1:14" ht="20.100000000000001" customHeight="1">
      <c r="A8" s="130" t="s">
        <v>0</v>
      </c>
      <c r="B8" s="6">
        <v>26891</v>
      </c>
      <c r="C8" s="6">
        <v>17985</v>
      </c>
      <c r="D8" s="6">
        <v>15466</v>
      </c>
      <c r="E8" s="6"/>
      <c r="F8" s="19">
        <f>(D8-B8)/B8</f>
        <v>-0.42486333717600683</v>
      </c>
      <c r="H8" s="17">
        <f>B8/$B$21</f>
        <v>3.946236906288797E-2</v>
      </c>
      <c r="I8" s="17">
        <f>C8/$C$21</f>
        <v>5.0283359381334346E-2</v>
      </c>
      <c r="J8" s="17">
        <f>D8/$D$21</f>
        <v>5.7731789439106514E-2</v>
      </c>
      <c r="L8" s="17">
        <f>B8/'1'!C8</f>
        <v>4.2507048019796894E-3</v>
      </c>
      <c r="M8" s="17">
        <f>C8/'1'!D8</f>
        <v>2.7977068914746398E-3</v>
      </c>
      <c r="N8" s="17">
        <f>D8/'1'!E8</f>
        <v>2.3827964132643463E-3</v>
      </c>
    </row>
    <row r="9" spans="1:14" ht="20.100000000000001" customHeight="1">
      <c r="A9" s="130" t="s">
        <v>1</v>
      </c>
      <c r="B9" s="6">
        <v>57023</v>
      </c>
      <c r="C9" s="6">
        <v>40973</v>
      </c>
      <c r="D9" s="6">
        <v>35873</v>
      </c>
      <c r="E9" s="6"/>
      <c r="F9" s="19">
        <f t="shared" ref="F9:F21" si="0">(D9-B9)/B9</f>
        <v>-0.37090296897743014</v>
      </c>
      <c r="H9" s="17">
        <f t="shared" ref="H9:H20" si="1">B9/$B$21</f>
        <v>8.3680884722511645E-2</v>
      </c>
      <c r="I9" s="17">
        <f t="shared" ref="I9:I20" si="2">C9/$C$21</f>
        <v>0.11455435551467402</v>
      </c>
      <c r="J9" s="17">
        <f t="shared" ref="J9:J20" si="3">D9/$D$21</f>
        <v>0.13390744100278468</v>
      </c>
      <c r="L9" s="17">
        <f>B9/'1'!C9</f>
        <v>4.4817940820637619E-3</v>
      </c>
      <c r="M9" s="17">
        <f>C9/'1'!D9</f>
        <v>2.9616332851353229E-3</v>
      </c>
      <c r="N9" s="17">
        <f>D9/'1'!E9</f>
        <v>2.4655655552938455E-3</v>
      </c>
    </row>
    <row r="10" spans="1:14" ht="20.100000000000001" customHeight="1">
      <c r="A10" s="130" t="s">
        <v>2</v>
      </c>
      <c r="B10" s="6">
        <v>22287</v>
      </c>
      <c r="C10" s="6">
        <v>9728</v>
      </c>
      <c r="D10" s="6">
        <v>4881</v>
      </c>
      <c r="E10" s="6"/>
      <c r="F10" s="19">
        <f t="shared" si="0"/>
        <v>-0.78099340422667918</v>
      </c>
      <c r="H10" s="17">
        <f t="shared" si="1"/>
        <v>3.2706028757003611E-2</v>
      </c>
      <c r="I10" s="17">
        <f t="shared" si="2"/>
        <v>2.7198027248352546E-2</v>
      </c>
      <c r="J10" s="17">
        <f t="shared" si="3"/>
        <v>1.8219892942731079E-2</v>
      </c>
      <c r="L10" s="17">
        <f>B10/'1'!C10</f>
        <v>8.0678500140817233E-3</v>
      </c>
      <c r="M10" s="17">
        <f>C10/'1'!D10</f>
        <v>3.3305076970059667E-3</v>
      </c>
      <c r="N10" s="17">
        <f>D10/'1'!E10</f>
        <v>1.5538326120209534E-3</v>
      </c>
    </row>
    <row r="11" spans="1:14" ht="20.100000000000001" customHeight="1">
      <c r="A11" s="130" t="s">
        <v>3</v>
      </c>
      <c r="B11" s="6">
        <v>117774</v>
      </c>
      <c r="C11" s="6">
        <v>42194</v>
      </c>
      <c r="D11" s="6">
        <v>27058</v>
      </c>
      <c r="E11" s="6"/>
      <c r="F11" s="19">
        <f t="shared" si="0"/>
        <v>-0.77025489496832922</v>
      </c>
      <c r="H11" s="17">
        <f t="shared" si="1"/>
        <v>0.17283258540078716</v>
      </c>
      <c r="I11" s="17">
        <f t="shared" si="2"/>
        <v>0.11796808816992058</v>
      </c>
      <c r="J11" s="17">
        <f t="shared" si="3"/>
        <v>0.10100263537070632</v>
      </c>
      <c r="L11" s="17">
        <f>B11/'1'!C11</f>
        <v>8.6913623249582402E-3</v>
      </c>
      <c r="M11" s="17">
        <f>C11/'1'!D11</f>
        <v>2.9373396546631433E-3</v>
      </c>
      <c r="N11" s="17">
        <f>D11/'1'!E11</f>
        <v>1.7963454878653403E-3</v>
      </c>
    </row>
    <row r="12" spans="1:14" ht="20.100000000000001" customHeight="1">
      <c r="A12" s="130" t="s">
        <v>4</v>
      </c>
      <c r="B12" s="6">
        <v>73129</v>
      </c>
      <c r="C12" s="6">
        <v>36372</v>
      </c>
      <c r="D12" s="6">
        <v>23170</v>
      </c>
      <c r="E12" s="6"/>
      <c r="F12" s="19">
        <f t="shared" si="0"/>
        <v>-0.6831626304202163</v>
      </c>
      <c r="H12" s="17">
        <f t="shared" si="1"/>
        <v>0.10731633584470396</v>
      </c>
      <c r="I12" s="17">
        <f t="shared" si="2"/>
        <v>0.1016906503985484</v>
      </c>
      <c r="J12" s="17">
        <f t="shared" si="3"/>
        <v>8.6489432387436824E-2</v>
      </c>
      <c r="L12" s="17">
        <f>B12/'1'!C12</f>
        <v>6.6371305929798655E-3</v>
      </c>
      <c r="M12" s="17">
        <f>C12/'1'!D12</f>
        <v>3.2697985664919722E-3</v>
      </c>
      <c r="N12" s="17">
        <f>D12/'1'!E12</f>
        <v>2.015212637548917E-3</v>
      </c>
    </row>
    <row r="13" spans="1:14" ht="20.100000000000001" customHeight="1">
      <c r="A13" s="130" t="s">
        <v>5</v>
      </c>
      <c r="B13" s="6">
        <v>144210</v>
      </c>
      <c r="C13" s="6">
        <v>53484</v>
      </c>
      <c r="D13" s="6">
        <v>43637</v>
      </c>
      <c r="E13" s="6"/>
      <c r="F13" s="19">
        <f t="shared" si="0"/>
        <v>-0.69740655987795575</v>
      </c>
      <c r="H13" s="17">
        <f t="shared" si="1"/>
        <v>0.21162724489825868</v>
      </c>
      <c r="I13" s="17">
        <f t="shared" si="2"/>
        <v>0.14953323286912906</v>
      </c>
      <c r="J13" s="17">
        <f t="shared" si="3"/>
        <v>0.16288905313295557</v>
      </c>
      <c r="L13" s="17">
        <f>B13/'1'!C13</f>
        <v>1.9767464653028977E-2</v>
      </c>
      <c r="M13" s="17">
        <f>C13/'1'!D13</f>
        <v>6.9305297454672118E-3</v>
      </c>
      <c r="N13" s="17">
        <f>D13/'1'!E13</f>
        <v>5.5744783755026991E-3</v>
      </c>
    </row>
    <row r="14" spans="1:14" ht="20.100000000000001" customHeight="1">
      <c r="A14" s="130" t="s">
        <v>6</v>
      </c>
      <c r="B14" s="6">
        <v>71806</v>
      </c>
      <c r="C14" s="6">
        <v>45819</v>
      </c>
      <c r="D14" s="6">
        <v>37401</v>
      </c>
      <c r="E14" s="6"/>
      <c r="F14" s="19">
        <f t="shared" si="0"/>
        <v>-0.47913823357379604</v>
      </c>
      <c r="H14" s="17">
        <f t="shared" si="1"/>
        <v>0.10537484187756994</v>
      </c>
      <c r="I14" s="17">
        <f t="shared" si="2"/>
        <v>0.12810304384172136</v>
      </c>
      <c r="J14" s="17">
        <f t="shared" si="3"/>
        <v>0.13961118950032475</v>
      </c>
      <c r="L14" s="17">
        <f>B14/'1'!C14</f>
        <v>2.883480962182974E-2</v>
      </c>
      <c r="M14" s="17">
        <f>C14/'1'!D14</f>
        <v>1.7477727998352129E-2</v>
      </c>
      <c r="N14" s="17">
        <f>D14/'1'!E14</f>
        <v>1.3642725539411284E-2</v>
      </c>
    </row>
    <row r="15" spans="1:14" ht="20.100000000000001" customHeight="1">
      <c r="A15" s="130" t="s">
        <v>7</v>
      </c>
      <c r="B15" s="6">
        <v>31810</v>
      </c>
      <c r="C15" s="6">
        <v>27838</v>
      </c>
      <c r="D15" s="6">
        <v>19616</v>
      </c>
      <c r="E15" s="6"/>
      <c r="F15" s="19">
        <f t="shared" si="0"/>
        <v>-0.38333857277585665</v>
      </c>
      <c r="H15" s="17">
        <f t="shared" si="1"/>
        <v>4.6680969837137563E-2</v>
      </c>
      <c r="I15" s="17">
        <f t="shared" si="2"/>
        <v>7.7830867859748992E-2</v>
      </c>
      <c r="J15" s="17">
        <f t="shared" si="3"/>
        <v>7.3222991183079872E-2</v>
      </c>
      <c r="L15" s="17">
        <f>B15/'1'!C15</f>
        <v>9.4928473886761455E-3</v>
      </c>
      <c r="M15" s="17">
        <f>C15/'1'!D15</f>
        <v>7.7512041124428574E-3</v>
      </c>
      <c r="N15" s="17">
        <f>D15/'1'!E15</f>
        <v>4.9629185280352017E-3</v>
      </c>
    </row>
    <row r="16" spans="1:14" ht="20.100000000000001" customHeight="1">
      <c r="A16" s="130" t="s">
        <v>8</v>
      </c>
      <c r="B16" s="6">
        <v>60891</v>
      </c>
      <c r="C16" s="6">
        <v>26995</v>
      </c>
      <c r="D16" s="6">
        <v>14760</v>
      </c>
      <c r="E16" s="6"/>
      <c r="F16" s="19">
        <f t="shared" si="0"/>
        <v>-0.75759964526777357</v>
      </c>
      <c r="H16" s="17">
        <f t="shared" si="1"/>
        <v>8.9357149775326744E-2</v>
      </c>
      <c r="I16" s="17">
        <f t="shared" si="2"/>
        <v>7.5473966444210214E-2</v>
      </c>
      <c r="J16" s="17">
        <f t="shared" si="3"/>
        <v>5.5096418732782371E-2</v>
      </c>
      <c r="L16" s="17">
        <f>B16/'1'!C16</f>
        <v>1.2961692855710565E-2</v>
      </c>
      <c r="M16" s="17">
        <f>C16/'1'!D16</f>
        <v>5.8855758587392027E-3</v>
      </c>
      <c r="N16" s="17">
        <f>D16/'1'!E16</f>
        <v>2.8180813906200659E-3</v>
      </c>
    </row>
    <row r="17" spans="1:14" ht="20.100000000000001" customHeight="1">
      <c r="A17" s="130" t="s">
        <v>9</v>
      </c>
      <c r="B17" s="6">
        <v>8723</v>
      </c>
      <c r="C17" s="6">
        <v>7629</v>
      </c>
      <c r="D17" s="6">
        <v>6667</v>
      </c>
      <c r="E17" s="6"/>
      <c r="F17" s="19">
        <f t="shared" si="0"/>
        <v>-0.23569872750200618</v>
      </c>
      <c r="H17" s="17">
        <f t="shared" si="1"/>
        <v>1.2800946239841276E-2</v>
      </c>
      <c r="I17" s="17">
        <f t="shared" si="2"/>
        <v>2.1329538433149834E-2</v>
      </c>
      <c r="J17" s="17">
        <f t="shared" si="3"/>
        <v>2.4886708922185641E-2</v>
      </c>
      <c r="L17" s="17">
        <f>B17/'1'!C17</f>
        <v>3.8206405693950178E-3</v>
      </c>
      <c r="M17" s="17">
        <f>C17/'1'!D17</f>
        <v>2.9790424422759276E-3</v>
      </c>
      <c r="N17" s="17">
        <f>D17/'1'!E17</f>
        <v>2.3662779657888807E-3</v>
      </c>
    </row>
    <row r="18" spans="1:14" ht="20.100000000000001" customHeight="1">
      <c r="A18" s="130" t="s">
        <v>10</v>
      </c>
      <c r="B18" s="6">
        <v>6396</v>
      </c>
      <c r="C18" s="6">
        <v>4762</v>
      </c>
      <c r="D18" s="6">
        <v>4089</v>
      </c>
      <c r="E18" s="6"/>
      <c r="F18" s="19">
        <f t="shared" si="0"/>
        <v>-0.36069418386491559</v>
      </c>
      <c r="H18" s="17">
        <f t="shared" si="1"/>
        <v>9.3860887481399518E-3</v>
      </c>
      <c r="I18" s="17">
        <f t="shared" si="2"/>
        <v>1.3313836940445602E-2</v>
      </c>
      <c r="J18" s="17">
        <f t="shared" si="3"/>
        <v>1.5263499742435441E-2</v>
      </c>
      <c r="L18" s="17">
        <f>B18/'1'!C18</f>
        <v>2.2168729821204825E-3</v>
      </c>
      <c r="M18" s="17">
        <f>C18/'1'!D18</f>
        <v>1.5402479533979578E-3</v>
      </c>
      <c r="N18" s="17">
        <f>D18/'1'!E18</f>
        <v>1.2336080818978197E-3</v>
      </c>
    </row>
    <row r="19" spans="1:14" ht="20.100000000000001" customHeight="1">
      <c r="A19" s="130" t="s">
        <v>11</v>
      </c>
      <c r="B19" s="6">
        <v>27388</v>
      </c>
      <c r="C19" s="6">
        <v>19558</v>
      </c>
      <c r="D19" s="6">
        <v>14601</v>
      </c>
      <c r="E19" s="6"/>
      <c r="F19" s="19">
        <f t="shared" si="0"/>
        <v>-0.46688330655761645</v>
      </c>
      <c r="H19" s="17">
        <f t="shared" si="1"/>
        <v>4.0191713357419792E-2</v>
      </c>
      <c r="I19" s="17">
        <f t="shared" si="2"/>
        <v>5.468123118043576E-2</v>
      </c>
      <c r="J19" s="17">
        <f t="shared" si="3"/>
        <v>5.4502900400904837E-2</v>
      </c>
      <c r="L19" s="17">
        <f>B19/'1'!C19</f>
        <v>4.2565829933439211E-3</v>
      </c>
      <c r="M19" s="17">
        <f>C19/'1'!D19</f>
        <v>2.8262617781981319E-3</v>
      </c>
      <c r="N19" s="17">
        <f>D19/'1'!E19</f>
        <v>1.9971287085918253E-3</v>
      </c>
    </row>
    <row r="20" spans="1:14" ht="20.100000000000001" customHeight="1">
      <c r="A20" s="130" t="s">
        <v>12</v>
      </c>
      <c r="B20" s="6">
        <v>33106</v>
      </c>
      <c r="C20" s="6">
        <v>24336</v>
      </c>
      <c r="D20" s="6">
        <v>20675</v>
      </c>
      <c r="E20" s="6"/>
      <c r="F20" s="19">
        <f t="shared" si="0"/>
        <v>-0.375490847580499</v>
      </c>
      <c r="H20" s="17">
        <f t="shared" si="1"/>
        <v>4.8582841478411701E-2</v>
      </c>
      <c r="I20" s="17">
        <f t="shared" si="2"/>
        <v>6.803980171832931E-2</v>
      </c>
      <c r="J20" s="17">
        <f t="shared" si="3"/>
        <v>7.717604724256609E-2</v>
      </c>
      <c r="L20" s="17">
        <f>B20/'1'!C20</f>
        <v>4.4382632831511696E-3</v>
      </c>
      <c r="M20" s="17">
        <f>C20/'1'!D20</f>
        <v>3.3896713915829569E-3</v>
      </c>
      <c r="N20" s="17">
        <f>D20/'1'!E20</f>
        <v>2.7012192787751058E-3</v>
      </c>
    </row>
    <row r="21" spans="1:14" ht="20.100000000000001" customHeight="1">
      <c r="A21" s="132" t="s">
        <v>13</v>
      </c>
      <c r="B21" s="9">
        <f>SUM(B8:B20)</f>
        <v>681434</v>
      </c>
      <c r="C21" s="9">
        <f t="shared" ref="C21:D21" si="4">SUM(C8:C20)</f>
        <v>357673</v>
      </c>
      <c r="D21" s="9">
        <f t="shared" si="4"/>
        <v>267894</v>
      </c>
      <c r="E21" s="6"/>
      <c r="F21" s="18">
        <f t="shared" si="0"/>
        <v>-0.60686728281829205</v>
      </c>
      <c r="H21" s="13">
        <f>SUM(H8:H20)</f>
        <v>1</v>
      </c>
      <c r="I21" s="13">
        <f>SUM(I8:I20)</f>
        <v>1.0000000000000002</v>
      </c>
      <c r="J21" s="13">
        <f>SUM(J8:J20)</f>
        <v>1</v>
      </c>
      <c r="L21" s="13">
        <f>B21/'1'!C21</f>
        <v>8.1827540743254802E-3</v>
      </c>
      <c r="M21" s="13">
        <f>C21/'1'!D21</f>
        <v>4.1139631502320889E-3</v>
      </c>
      <c r="N21" s="13">
        <f>D21/'1'!E21</f>
        <v>2.924651463313192E-3</v>
      </c>
    </row>
    <row r="22" spans="1:14" ht="22.5" customHeight="1">
      <c r="A22" s="20" t="s">
        <v>23</v>
      </c>
    </row>
    <row r="23" spans="1:14">
      <c r="A23" s="20"/>
    </row>
    <row r="24" spans="1:14">
      <c r="A24" s="3" t="s">
        <v>17</v>
      </c>
      <c r="D24" s="1"/>
      <c r="E24" s="1"/>
    </row>
    <row r="26" spans="1:14" ht="20.100000000000001" customHeight="1">
      <c r="A26" s="131" t="s">
        <v>16</v>
      </c>
      <c r="B26" s="125" t="str">
        <f>B6</f>
        <v>CVB</v>
      </c>
      <c r="C26" s="125"/>
      <c r="D26" s="125"/>
      <c r="E26" s="4"/>
      <c r="F26" s="69" t="s">
        <v>94</v>
      </c>
      <c r="H26" s="125" t="s">
        <v>19</v>
      </c>
      <c r="I26" s="125"/>
      <c r="J26" s="125"/>
      <c r="L26" s="125" t="str">
        <f>L6</f>
        <v>CVB/ TOTAL*</v>
      </c>
      <c r="M26" s="125"/>
      <c r="N26" s="125"/>
    </row>
    <row r="27" spans="1:14" ht="20.100000000000001" customHeight="1">
      <c r="A27" s="131"/>
      <c r="B27" s="64">
        <v>2019</v>
      </c>
      <c r="C27" s="30">
        <v>2020</v>
      </c>
      <c r="D27" s="22">
        <v>2021</v>
      </c>
      <c r="E27" s="11"/>
      <c r="F27" s="70"/>
      <c r="H27" s="64">
        <v>2019</v>
      </c>
      <c r="I27" s="30">
        <v>2020</v>
      </c>
      <c r="J27" s="22">
        <v>2021</v>
      </c>
      <c r="L27" s="64">
        <v>2019</v>
      </c>
      <c r="M27" s="30">
        <v>2020</v>
      </c>
      <c r="N27" s="22">
        <v>2021</v>
      </c>
    </row>
    <row r="28" spans="1:14" ht="20.100000000000001" customHeight="1">
      <c r="A28" s="130" t="s">
        <v>0</v>
      </c>
      <c r="B28" s="6">
        <v>135409</v>
      </c>
      <c r="C28" s="6">
        <v>111102</v>
      </c>
      <c r="D28" s="6">
        <v>117880</v>
      </c>
      <c r="E28" s="6"/>
      <c r="F28" s="19">
        <f>(D28-B28)/B28</f>
        <v>-0.12945225206596311</v>
      </c>
      <c r="H28" s="17">
        <f>B28/$B$41</f>
        <v>7.1573437976540907E-2</v>
      </c>
      <c r="I28" s="17">
        <f>C28/$C$41</f>
        <v>8.1383628633629371E-2</v>
      </c>
      <c r="J28" s="17">
        <f>D28/$D$41</f>
        <v>8.7875191584019657E-2</v>
      </c>
      <c r="L28" s="17">
        <f>B28/'1'!C28</f>
        <v>4.5174927779966685E-3</v>
      </c>
      <c r="M28" s="17">
        <f>C28/'1'!D28</f>
        <v>3.6536050172203045E-3</v>
      </c>
      <c r="N28" s="17">
        <f>D28/'1'!E28</f>
        <v>3.6497289376536323E-3</v>
      </c>
    </row>
    <row r="29" spans="1:14" ht="20.100000000000001" customHeight="1">
      <c r="A29" s="130" t="s">
        <v>1</v>
      </c>
      <c r="B29" s="6">
        <v>221311</v>
      </c>
      <c r="C29" s="6">
        <v>186261</v>
      </c>
      <c r="D29" s="6">
        <v>211869</v>
      </c>
      <c r="E29" s="6"/>
      <c r="F29" s="19">
        <f t="shared" ref="F29:F41" si="5">(D29-B29)/B29</f>
        <v>-4.2663943500323077E-2</v>
      </c>
      <c r="H29" s="17">
        <f t="shared" ref="H29:H40" si="6">B29/$B$41</f>
        <v>0.11697885023909965</v>
      </c>
      <c r="I29" s="17">
        <f t="shared" ref="I29:I40" si="7">C29/$C$41</f>
        <v>0.13643855243765585</v>
      </c>
      <c r="J29" s="17">
        <f t="shared" ref="J29:J40" si="8">D29/$D$41</f>
        <v>0.1579405239711118</v>
      </c>
      <c r="L29" s="17">
        <f>B29/'1'!C29</f>
        <v>4.3324554396902649E-3</v>
      </c>
      <c r="M29" s="17">
        <f>C29/'1'!D29</f>
        <v>3.2726049855565848E-3</v>
      </c>
      <c r="N29" s="17">
        <f>D29/'1'!E29</f>
        <v>3.3660755779125616E-3</v>
      </c>
    </row>
    <row r="30" spans="1:14" ht="20.100000000000001" customHeight="1">
      <c r="A30" s="130" t="s">
        <v>2</v>
      </c>
      <c r="B30" s="6">
        <v>58620</v>
      </c>
      <c r="C30" s="6">
        <v>37241</v>
      </c>
      <c r="D30" s="6">
        <v>26832</v>
      </c>
      <c r="E30" s="6"/>
      <c r="F30" s="19">
        <f t="shared" si="5"/>
        <v>-0.54227226202661205</v>
      </c>
      <c r="H30" s="17">
        <f t="shared" si="6"/>
        <v>3.0984904505496888E-2</v>
      </c>
      <c r="I30" s="17">
        <f t="shared" si="7"/>
        <v>2.7279506345025212E-2</v>
      </c>
      <c r="J30" s="17">
        <f t="shared" si="8"/>
        <v>2.0002266207858971E-2</v>
      </c>
      <c r="L30" s="17">
        <f>B30/'1'!C30</f>
        <v>5.4840958880413683E-3</v>
      </c>
      <c r="M30" s="17">
        <f>C30/'1'!D30</f>
        <v>3.2867255684320426E-3</v>
      </c>
      <c r="N30" s="17">
        <f>D30/'1'!E30</f>
        <v>2.1368162886689726E-3</v>
      </c>
    </row>
    <row r="31" spans="1:14" ht="20.100000000000001" customHeight="1">
      <c r="A31" s="130" t="s">
        <v>3</v>
      </c>
      <c r="B31" s="6">
        <v>270621</v>
      </c>
      <c r="C31" s="6">
        <v>149810</v>
      </c>
      <c r="D31" s="6">
        <v>129584</v>
      </c>
      <c r="E31" s="6"/>
      <c r="F31" s="19">
        <f t="shared" si="5"/>
        <v>-0.5211605899024836</v>
      </c>
      <c r="H31" s="17">
        <f t="shared" si="6"/>
        <v>0.14304274722248503</v>
      </c>
      <c r="I31" s="17">
        <f t="shared" si="7"/>
        <v>0.10973773114438998</v>
      </c>
      <c r="J31" s="17">
        <f t="shared" si="8"/>
        <v>9.6600091841055336E-2</v>
      </c>
      <c r="L31" s="17">
        <f>B31/'1'!C31</f>
        <v>5.8605737368308932E-3</v>
      </c>
      <c r="M31" s="17">
        <f>C31/'1'!D31</f>
        <v>2.991219440158969E-3</v>
      </c>
      <c r="N31" s="17">
        <f>D31/'1'!E31</f>
        <v>2.360395942648703E-3</v>
      </c>
    </row>
    <row r="32" spans="1:14" ht="20.100000000000001" customHeight="1">
      <c r="A32" s="130" t="s">
        <v>4</v>
      </c>
      <c r="B32" s="6">
        <v>178738</v>
      </c>
      <c r="C32" s="6">
        <v>118953</v>
      </c>
      <c r="D32" s="6">
        <v>106929</v>
      </c>
      <c r="E32" s="6"/>
      <c r="F32" s="19">
        <f t="shared" si="5"/>
        <v>-0.4017556423368282</v>
      </c>
      <c r="H32" s="17">
        <f t="shared" si="6"/>
        <v>9.4475944413229318E-2</v>
      </c>
      <c r="I32" s="17">
        <f t="shared" si="7"/>
        <v>8.7134586027759309E-2</v>
      </c>
      <c r="J32" s="17">
        <f t="shared" si="8"/>
        <v>7.9711625049946028E-2</v>
      </c>
      <c r="L32" s="17">
        <f>B32/'1'!C32</f>
        <v>5.0833794186242783E-3</v>
      </c>
      <c r="M32" s="17">
        <f>C32/'1'!D32</f>
        <v>3.26814390921806E-3</v>
      </c>
      <c r="N32" s="17">
        <f>D32/'1'!E32</f>
        <v>2.6597369420196301E-3</v>
      </c>
    </row>
    <row r="33" spans="1:14" ht="20.100000000000001" customHeight="1">
      <c r="A33" s="130" t="s">
        <v>5</v>
      </c>
      <c r="B33" s="6">
        <v>335528</v>
      </c>
      <c r="C33" s="6">
        <v>202970</v>
      </c>
      <c r="D33" s="6">
        <v>200821</v>
      </c>
      <c r="E33" s="6"/>
      <c r="F33" s="19">
        <f t="shared" si="5"/>
        <v>-0.40147767101404352</v>
      </c>
      <c r="H33" s="17">
        <f t="shared" si="6"/>
        <v>0.17735078537905766</v>
      </c>
      <c r="I33" s="17">
        <f t="shared" si="7"/>
        <v>0.14867810753872795</v>
      </c>
      <c r="J33" s="17">
        <f t="shared" si="8"/>
        <v>0.14970464751522236</v>
      </c>
      <c r="L33" s="17">
        <f>B33/'1'!C33</f>
        <v>1.5015690198682846E-2</v>
      </c>
      <c r="M33" s="17">
        <f>C33/'1'!D33</f>
        <v>8.3746796263152509E-3</v>
      </c>
      <c r="N33" s="17">
        <f>D33/'1'!E33</f>
        <v>7.7233074466781194E-3</v>
      </c>
    </row>
    <row r="34" spans="1:14" ht="20.100000000000001" customHeight="1">
      <c r="A34" s="130" t="s">
        <v>6</v>
      </c>
      <c r="B34" s="6">
        <v>197759</v>
      </c>
      <c r="C34" s="6">
        <v>177556</v>
      </c>
      <c r="D34" s="6">
        <v>187520</v>
      </c>
      <c r="E34" s="6"/>
      <c r="F34" s="19">
        <f t="shared" si="5"/>
        <v>-5.1775140448727996E-2</v>
      </c>
      <c r="H34" s="17">
        <f t="shared" si="6"/>
        <v>0.10452991692430158</v>
      </c>
      <c r="I34" s="17">
        <f t="shared" si="7"/>
        <v>0.1300620291774468</v>
      </c>
      <c r="J34" s="17">
        <f t="shared" si="8"/>
        <v>0.13978924266911577</v>
      </c>
      <c r="L34" s="17">
        <f>B34/'1'!C34</f>
        <v>2.1519694657319219E-2</v>
      </c>
      <c r="M34" s="17">
        <f>C34/'1'!D34</f>
        <v>1.7823407371002242E-2</v>
      </c>
      <c r="N34" s="17">
        <f>D34/'1'!E34</f>
        <v>1.7084046914804432E-2</v>
      </c>
    </row>
    <row r="35" spans="1:14" ht="20.100000000000001" customHeight="1">
      <c r="A35" s="130" t="s">
        <v>7</v>
      </c>
      <c r="B35" s="6">
        <v>84020</v>
      </c>
      <c r="C35" s="6">
        <v>77327</v>
      </c>
      <c r="D35" s="6">
        <v>70151</v>
      </c>
      <c r="E35" s="6"/>
      <c r="F35" s="19">
        <f t="shared" si="5"/>
        <v>-0.16506784099024041</v>
      </c>
      <c r="H35" s="17">
        <f t="shared" si="6"/>
        <v>4.441063931340581E-2</v>
      </c>
      <c r="I35" s="17">
        <f t="shared" si="7"/>
        <v>5.6643011389107829E-2</v>
      </c>
      <c r="J35" s="17">
        <f t="shared" si="8"/>
        <v>5.2294982735074338E-2</v>
      </c>
      <c r="L35" s="17">
        <f>B35/'1'!C35</f>
        <v>6.7019049778036287E-3</v>
      </c>
      <c r="M35" s="17">
        <f>C35/'1'!D35</f>
        <v>5.6933185618883615E-3</v>
      </c>
      <c r="N35" s="17">
        <f>D35/'1'!E35</f>
        <v>4.4270701858901218E-3</v>
      </c>
    </row>
    <row r="36" spans="1:14" ht="20.100000000000001" customHeight="1">
      <c r="A36" s="130" t="s">
        <v>8</v>
      </c>
      <c r="B36" s="6">
        <v>139924</v>
      </c>
      <c r="C36" s="6">
        <v>83986</v>
      </c>
      <c r="D36" s="6">
        <v>67830</v>
      </c>
      <c r="E36" s="6"/>
      <c r="F36" s="19">
        <f t="shared" si="5"/>
        <v>-0.51523684285755122</v>
      </c>
      <c r="H36" s="17">
        <f t="shared" si="6"/>
        <v>7.3959941624482203E-2</v>
      </c>
      <c r="I36" s="17">
        <f t="shared" si="7"/>
        <v>6.152081361653252E-2</v>
      </c>
      <c r="J36" s="17">
        <f t="shared" si="8"/>
        <v>5.0564762853274971E-2</v>
      </c>
      <c r="L36" s="17">
        <f>B36/'1'!C36</f>
        <v>8.4771469811780846E-3</v>
      </c>
      <c r="M36" s="17">
        <f>C36/'1'!D36</f>
        <v>5.0616445336487022E-3</v>
      </c>
      <c r="N36" s="17">
        <f>D36/'1'!E36</f>
        <v>3.3893938306736194E-3</v>
      </c>
    </row>
    <row r="37" spans="1:14" ht="20.100000000000001" customHeight="1">
      <c r="A37" s="130" t="s">
        <v>9</v>
      </c>
      <c r="B37" s="6">
        <v>29057</v>
      </c>
      <c r="C37" s="6">
        <v>28783</v>
      </c>
      <c r="D37" s="6">
        <v>29744</v>
      </c>
      <c r="E37" s="6"/>
      <c r="F37" s="19">
        <f t="shared" si="5"/>
        <v>2.3643184086450768E-2</v>
      </c>
      <c r="H37" s="17">
        <f t="shared" si="6"/>
        <v>1.5358723476905886E-2</v>
      </c>
      <c r="I37" s="17">
        <f t="shared" si="7"/>
        <v>2.1083913727581449E-2</v>
      </c>
      <c r="J37" s="17">
        <f t="shared" si="8"/>
        <v>2.2173054788556842E-2</v>
      </c>
      <c r="L37" s="17">
        <f>B37/'1'!C37</f>
        <v>3.613208947855738E-3</v>
      </c>
      <c r="M37" s="17">
        <f>C37/'1'!D37</f>
        <v>3.0814409105897164E-3</v>
      </c>
      <c r="N37" s="17">
        <f>D37/'1'!E37</f>
        <v>2.754333440473052E-3</v>
      </c>
    </row>
    <row r="38" spans="1:14" ht="20.100000000000001" customHeight="1">
      <c r="A38" s="130" t="s">
        <v>10</v>
      </c>
      <c r="B38" s="6">
        <v>20096</v>
      </c>
      <c r="C38" s="6">
        <v>16809</v>
      </c>
      <c r="D38" s="6">
        <v>15933</v>
      </c>
      <c r="E38" s="6"/>
      <c r="F38" s="19">
        <f t="shared" si="5"/>
        <v>-0.20715565286624205</v>
      </c>
      <c r="H38" s="17">
        <f t="shared" si="6"/>
        <v>1.0622187665344002E-2</v>
      </c>
      <c r="I38" s="17">
        <f t="shared" si="7"/>
        <v>1.2312806373446707E-2</v>
      </c>
      <c r="J38" s="17">
        <f t="shared" si="8"/>
        <v>1.1877463755583519E-2</v>
      </c>
      <c r="L38" s="17">
        <f>B38/'1'!C38</f>
        <v>1.9222410637216791E-3</v>
      </c>
      <c r="M38" s="17">
        <f>C38/'1'!D38</f>
        <v>1.4517625151792054E-3</v>
      </c>
      <c r="N38" s="17">
        <f>D38/'1'!E38</f>
        <v>1.2260744080110607E-3</v>
      </c>
    </row>
    <row r="39" spans="1:14" ht="20.100000000000001" customHeight="1">
      <c r="A39" s="130" t="s">
        <v>11</v>
      </c>
      <c r="B39" s="6">
        <v>92018</v>
      </c>
      <c r="C39" s="6">
        <v>73874</v>
      </c>
      <c r="D39" s="6">
        <v>70379</v>
      </c>
      <c r="E39" s="6"/>
      <c r="F39" s="19">
        <f t="shared" si="5"/>
        <v>-0.23516051207372471</v>
      </c>
      <c r="H39" s="17">
        <f t="shared" si="6"/>
        <v>4.863816006118752E-2</v>
      </c>
      <c r="I39" s="17">
        <f t="shared" si="7"/>
        <v>5.411364495401285E-2</v>
      </c>
      <c r="J39" s="17">
        <f t="shared" si="8"/>
        <v>5.2464948324497114E-2</v>
      </c>
      <c r="L39" s="17">
        <f>B39/'1'!C39</f>
        <v>3.6997225147804153E-3</v>
      </c>
      <c r="M39" s="17">
        <f>C39/'1'!D39</f>
        <v>2.6698607367332417E-3</v>
      </c>
      <c r="N39" s="17">
        <f>D39/'1'!E39</f>
        <v>2.2860110732467777E-3</v>
      </c>
    </row>
    <row r="40" spans="1:14" ht="20.100000000000001" customHeight="1">
      <c r="A40" s="130" t="s">
        <v>12</v>
      </c>
      <c r="B40" s="6">
        <v>128788</v>
      </c>
      <c r="C40" s="6">
        <v>100492</v>
      </c>
      <c r="D40" s="6">
        <v>105976</v>
      </c>
      <c r="E40" s="6"/>
      <c r="F40" s="19">
        <f t="shared" si="5"/>
        <v>-0.17712830387924342</v>
      </c>
      <c r="H40" s="17">
        <f t="shared" si="6"/>
        <v>6.8073761198463548E-2</v>
      </c>
      <c r="I40" s="17">
        <f t="shared" si="7"/>
        <v>7.3611668634684185E-2</v>
      </c>
      <c r="J40" s="17">
        <f t="shared" si="8"/>
        <v>7.9001198704683293E-2</v>
      </c>
      <c r="L40" s="17">
        <f>B40/'1'!C40</f>
        <v>3.9597052610231571E-3</v>
      </c>
      <c r="M40" s="17">
        <f>C40/'1'!D40</f>
        <v>3.2369184183627833E-3</v>
      </c>
      <c r="N40" s="17">
        <f>D40/'1'!E40</f>
        <v>3.0434200257359336E-3</v>
      </c>
    </row>
    <row r="41" spans="1:14" ht="20.100000000000001" customHeight="1">
      <c r="A41" s="132" t="s">
        <v>13</v>
      </c>
      <c r="B41" s="9">
        <f>SUM(B28:B40)</f>
        <v>1891889</v>
      </c>
      <c r="C41" s="9">
        <f t="shared" ref="C41:D41" si="9">SUM(C28:C40)</f>
        <v>1365164</v>
      </c>
      <c r="D41" s="9">
        <f t="shared" si="9"/>
        <v>1341448</v>
      </c>
      <c r="E41" s="6"/>
      <c r="F41" s="18">
        <f t="shared" si="5"/>
        <v>-0.29094783044882655</v>
      </c>
      <c r="H41" s="13">
        <f>SUM(H28:H40)</f>
        <v>0.99999999999999989</v>
      </c>
      <c r="I41" s="13">
        <f t="shared" ref="I41:J41" si="10">SUM(I28:I40)</f>
        <v>1</v>
      </c>
      <c r="J41" s="13">
        <f t="shared" si="10"/>
        <v>0.99999999999999989</v>
      </c>
      <c r="L41" s="13">
        <f>B41/'1'!C41</f>
        <v>6.1116695515579435E-3</v>
      </c>
      <c r="M41" s="13">
        <f>C41/'1'!D41</f>
        <v>4.1476335059373046E-3</v>
      </c>
      <c r="N41" s="13">
        <f>D41/'1'!E41</f>
        <v>3.6738036224713525E-3</v>
      </c>
    </row>
    <row r="42" spans="1:14" ht="22.5" customHeight="1">
      <c r="A42" s="20" t="s">
        <v>23</v>
      </c>
    </row>
    <row r="44" spans="1:14">
      <c r="A44" t="s">
        <v>18</v>
      </c>
    </row>
    <row r="46" spans="1:14" ht="20.100000000000001" customHeight="1">
      <c r="A46" s="131" t="s">
        <v>16</v>
      </c>
      <c r="B46" s="125" t="str">
        <f>B6</f>
        <v>CVB</v>
      </c>
      <c r="C46" s="125"/>
      <c r="D46" s="125"/>
      <c r="E46" s="4"/>
      <c r="F46" s="69" t="s">
        <v>94</v>
      </c>
    </row>
    <row r="47" spans="1:14" ht="20.100000000000001" customHeight="1">
      <c r="A47" s="131"/>
      <c r="B47" s="64">
        <v>2019</v>
      </c>
      <c r="C47" s="30">
        <v>2020</v>
      </c>
      <c r="D47" s="22">
        <v>2021</v>
      </c>
      <c r="E47" s="11"/>
      <c r="F47" s="70"/>
    </row>
    <row r="48" spans="1:14" ht="20.100000000000001" customHeight="1">
      <c r="A48" s="130" t="s">
        <v>0</v>
      </c>
      <c r="B48" s="133">
        <f t="shared" ref="B48:D61" si="11">B28/B8</f>
        <v>5.0354765534937336</v>
      </c>
      <c r="C48" s="133">
        <f t="shared" ref="C48:D48" si="12">C28/C8</f>
        <v>6.1774812343619683</v>
      </c>
      <c r="D48" s="133">
        <f t="shared" si="12"/>
        <v>7.6218802534592012</v>
      </c>
      <c r="E48" s="14"/>
      <c r="F48" s="19">
        <f>(D48-C48)/C48</f>
        <v>0.23381682020543046</v>
      </c>
    </row>
    <row r="49" spans="1:6" ht="20.100000000000001" customHeight="1">
      <c r="A49" s="130" t="s">
        <v>1</v>
      </c>
      <c r="B49" s="133">
        <f t="shared" si="11"/>
        <v>3.8810830717429807</v>
      </c>
      <c r="C49" s="133">
        <f t="shared" ref="C49:D49" si="13">C29/C9</f>
        <v>4.5459448905376716</v>
      </c>
      <c r="D49" s="133">
        <f t="shared" si="13"/>
        <v>5.9060853566749367</v>
      </c>
      <c r="E49" s="14"/>
      <c r="F49" s="19">
        <f t="shared" ref="F49:F61" si="14">(D49-C49)/C49</f>
        <v>0.29919862622364402</v>
      </c>
    </row>
    <row r="50" spans="1:6" ht="20.100000000000001" customHeight="1">
      <c r="A50" s="130" t="s">
        <v>2</v>
      </c>
      <c r="B50" s="133">
        <f t="shared" si="11"/>
        <v>2.630232871180509</v>
      </c>
      <c r="C50" s="133">
        <f t="shared" ref="C50:D50" si="15">C30/C10</f>
        <v>3.8282277960526314</v>
      </c>
      <c r="D50" s="133">
        <f t="shared" si="15"/>
        <v>5.497234173325138</v>
      </c>
      <c r="E50" s="14"/>
      <c r="F50" s="19">
        <f t="shared" si="14"/>
        <v>0.43597363223616298</v>
      </c>
    </row>
    <row r="51" spans="1:6" ht="20.100000000000001" customHeight="1">
      <c r="A51" s="130" t="s">
        <v>3</v>
      </c>
      <c r="B51" s="133">
        <f t="shared" si="11"/>
        <v>2.2977991746905091</v>
      </c>
      <c r="C51" s="133">
        <f t="shared" ref="C51:D51" si="16">C31/C11</f>
        <v>3.5505048111105846</v>
      </c>
      <c r="D51" s="133">
        <f t="shared" si="16"/>
        <v>4.7891196688594873</v>
      </c>
      <c r="E51" s="14"/>
      <c r="F51" s="19">
        <f t="shared" si="14"/>
        <v>0.34885598630169679</v>
      </c>
    </row>
    <row r="52" spans="1:6" ht="20.100000000000001" customHeight="1">
      <c r="A52" s="130" t="s">
        <v>4</v>
      </c>
      <c r="B52" s="133">
        <f t="shared" si="11"/>
        <v>2.4441466449698477</v>
      </c>
      <c r="C52" s="133">
        <f t="shared" ref="C52:D52" si="17">C32/C12</f>
        <v>3.2704552952820851</v>
      </c>
      <c r="D52" s="133">
        <f t="shared" si="17"/>
        <v>4.6149762624082866</v>
      </c>
      <c r="E52" s="14"/>
      <c r="F52" s="19">
        <f t="shared" si="14"/>
        <v>0.41111125079917449</v>
      </c>
    </row>
    <row r="53" spans="1:6" ht="20.100000000000001" customHeight="1">
      <c r="A53" s="130" t="s">
        <v>5</v>
      </c>
      <c r="B53" s="133">
        <f t="shared" si="11"/>
        <v>2.3266625060675405</v>
      </c>
      <c r="C53" s="133">
        <f t="shared" ref="C53:D53" si="18">C33/C13</f>
        <v>3.7949667190187721</v>
      </c>
      <c r="D53" s="133">
        <f t="shared" si="18"/>
        <v>4.60208080298829</v>
      </c>
      <c r="E53" s="14"/>
      <c r="F53" s="19">
        <f t="shared" si="14"/>
        <v>0.21268014813531899</v>
      </c>
    </row>
    <row r="54" spans="1:6" ht="20.100000000000001" customHeight="1">
      <c r="A54" s="130" t="s">
        <v>6</v>
      </c>
      <c r="B54" s="133">
        <f t="shared" si="11"/>
        <v>2.7540734757541152</v>
      </c>
      <c r="C54" s="133">
        <f t="shared" ref="C54:D54" si="19">C34/C14</f>
        <v>3.875160959427312</v>
      </c>
      <c r="D54" s="133">
        <f t="shared" si="19"/>
        <v>5.013769685302532</v>
      </c>
      <c r="E54" s="14"/>
      <c r="F54" s="19">
        <f t="shared" si="14"/>
        <v>0.29382230513683966</v>
      </c>
    </row>
    <row r="55" spans="1:6" ht="20.100000000000001" customHeight="1">
      <c r="A55" s="130" t="s">
        <v>7</v>
      </c>
      <c r="B55" s="133">
        <f t="shared" si="11"/>
        <v>2.6413077648538197</v>
      </c>
      <c r="C55" s="133">
        <f t="shared" ref="C55:D55" si="20">C35/C15</f>
        <v>2.7777498383504562</v>
      </c>
      <c r="D55" s="133">
        <f t="shared" si="20"/>
        <v>3.5762132952691679</v>
      </c>
      <c r="E55" s="14"/>
      <c r="F55" s="19">
        <f t="shared" si="14"/>
        <v>0.28744973571589605</v>
      </c>
    </row>
    <row r="56" spans="1:6" ht="20.100000000000001" customHeight="1">
      <c r="A56" s="130" t="s">
        <v>8</v>
      </c>
      <c r="B56" s="133">
        <f t="shared" si="11"/>
        <v>2.2979422246308978</v>
      </c>
      <c r="C56" s="133">
        <f t="shared" ref="C56:D56" si="21">C36/C16</f>
        <v>3.1111687349509167</v>
      </c>
      <c r="D56" s="133">
        <f t="shared" si="21"/>
        <v>4.595528455284553</v>
      </c>
      <c r="E56" s="14"/>
      <c r="F56" s="19">
        <f t="shared" si="14"/>
        <v>0.4771067874456042</v>
      </c>
    </row>
    <row r="57" spans="1:6" ht="20.100000000000001" customHeight="1">
      <c r="A57" s="130" t="s">
        <v>9</v>
      </c>
      <c r="B57" s="133">
        <f t="shared" si="11"/>
        <v>3.3310787573082656</v>
      </c>
      <c r="C57" s="133">
        <f t="shared" ref="C57:D57" si="22">C37/C17</f>
        <v>3.7728404771267532</v>
      </c>
      <c r="D57" s="133">
        <f t="shared" si="22"/>
        <v>4.4613769311534419</v>
      </c>
      <c r="E57" s="14"/>
      <c r="F57" s="19">
        <f t="shared" si="14"/>
        <v>0.18249816237951597</v>
      </c>
    </row>
    <row r="58" spans="1:6" ht="20.100000000000001" customHeight="1">
      <c r="A58" s="130" t="s">
        <v>10</v>
      </c>
      <c r="B58" s="133">
        <f t="shared" si="11"/>
        <v>3.1419637273295811</v>
      </c>
      <c r="C58" s="133">
        <f t="shared" ref="C58:D58" si="23">C38/C18</f>
        <v>3.5298194036119277</v>
      </c>
      <c r="D58" s="133">
        <f t="shared" si="23"/>
        <v>3.896551724137931</v>
      </c>
      <c r="E58" s="14"/>
      <c r="F58" s="19">
        <f t="shared" si="14"/>
        <v>0.10389549112646963</v>
      </c>
    </row>
    <row r="59" spans="1:6" ht="20.100000000000001" customHeight="1">
      <c r="A59" s="130" t="s">
        <v>11</v>
      </c>
      <c r="B59" s="133">
        <f t="shared" si="11"/>
        <v>3.3597926099021471</v>
      </c>
      <c r="C59" s="133">
        <f t="shared" ref="C59:D59" si="24">C39/C19</f>
        <v>3.7771755803251867</v>
      </c>
      <c r="D59" s="133">
        <f t="shared" si="24"/>
        <v>4.8201493048421344</v>
      </c>
      <c r="E59" s="14"/>
      <c r="F59" s="19">
        <f t="shared" si="14"/>
        <v>0.27612529582941853</v>
      </c>
    </row>
    <row r="60" spans="1:6" ht="20.100000000000001" customHeight="1">
      <c r="A60" s="130" t="s">
        <v>12</v>
      </c>
      <c r="B60" s="133">
        <f t="shared" si="11"/>
        <v>3.8901709659880384</v>
      </c>
      <c r="C60" s="133">
        <f t="shared" ref="C60:D60" si="25">C40/C20</f>
        <v>4.1293556870479948</v>
      </c>
      <c r="D60" s="133">
        <f t="shared" si="25"/>
        <v>5.1258041112454658</v>
      </c>
      <c r="E60" s="14"/>
      <c r="F60" s="19">
        <f t="shared" si="14"/>
        <v>0.24130845093410075</v>
      </c>
    </row>
    <row r="61" spans="1:6" ht="20.100000000000001" customHeight="1">
      <c r="A61" s="132" t="s">
        <v>13</v>
      </c>
      <c r="B61" s="134">
        <f t="shared" si="11"/>
        <v>2.7763349055080901</v>
      </c>
      <c r="C61" s="134">
        <f t="shared" ref="C61:D61" si="26">C41/C21</f>
        <v>3.8167935516519278</v>
      </c>
      <c r="D61" s="134">
        <f t="shared" si="26"/>
        <v>5.0073835173613448</v>
      </c>
      <c r="E61" s="14"/>
      <c r="F61" s="18">
        <f t="shared" si="14"/>
        <v>0.31193459892378084</v>
      </c>
    </row>
  </sheetData>
  <mergeCells count="13">
    <mergeCell ref="H6:J6"/>
    <mergeCell ref="L6:N6"/>
    <mergeCell ref="A26:A27"/>
    <mergeCell ref="B26:D26"/>
    <mergeCell ref="F26:F27"/>
    <mergeCell ref="H26:J26"/>
    <mergeCell ref="L26:N26"/>
    <mergeCell ref="A46:A47"/>
    <mergeCell ref="B46:D46"/>
    <mergeCell ref="F46:F47"/>
    <mergeCell ref="A6:A7"/>
    <mergeCell ref="B6:D6"/>
    <mergeCell ref="F6:F7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0AC40957-7AFF-45C7-837D-9C99B3E102A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F48:F60</xm:sqref>
        </x14:conditionalFormatting>
        <x14:conditionalFormatting xmlns:xm="http://schemas.microsoft.com/office/excel/2006/main">
          <x14:cfRule type="iconSet" priority="5" id="{C4618851-8D7D-4DEF-8039-EB28F7680E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F8:F20</xm:sqref>
        </x14:conditionalFormatting>
        <x14:conditionalFormatting xmlns:xm="http://schemas.microsoft.com/office/excel/2006/main">
          <x14:cfRule type="iconSet" priority="4" id="{C8EAD9EC-09B8-4CBC-AAE7-7240E3EEDCD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F21</xm:sqref>
        </x14:conditionalFormatting>
        <x14:conditionalFormatting xmlns:xm="http://schemas.microsoft.com/office/excel/2006/main">
          <x14:cfRule type="iconSet" priority="3" id="{14874185-8BDE-4B13-BBA7-D033834E21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F28:F40</xm:sqref>
        </x14:conditionalFormatting>
        <x14:conditionalFormatting xmlns:xm="http://schemas.microsoft.com/office/excel/2006/main">
          <x14:cfRule type="iconSet" priority="2" id="{C07E9B92-FED4-489B-ADF1-0CB03E072C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F41</xm:sqref>
        </x14:conditionalFormatting>
        <x14:conditionalFormatting xmlns:xm="http://schemas.microsoft.com/office/excel/2006/main">
          <x14:cfRule type="iconSet" priority="1" id="{78034D32-540A-45A8-A4C3-A893C7B64F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BF754-229B-489B-94F8-B86A88E90625}">
  <dimension ref="A2:N61"/>
  <sheetViews>
    <sheetView workbookViewId="0">
      <selection activeCell="A6" sqref="A6:N21"/>
    </sheetView>
  </sheetViews>
  <sheetFormatPr defaultRowHeight="15"/>
  <cols>
    <col min="1" max="1" width="45.5703125" bestFit="1" customWidth="1"/>
    <col min="2" max="4" width="10.7109375" customWidth="1"/>
    <col min="5" max="5" width="1.7109375" customWidth="1"/>
    <col min="6" max="6" width="10.7109375" customWidth="1"/>
    <col min="7" max="7" width="1.7109375" customWidth="1"/>
    <col min="11" max="11" width="2" customWidth="1"/>
  </cols>
  <sheetData>
    <row r="2" spans="1:14">
      <c r="A2" s="2" t="s">
        <v>33</v>
      </c>
    </row>
    <row r="4" spans="1:14">
      <c r="A4" s="2" t="s">
        <v>15</v>
      </c>
    </row>
    <row r="5" spans="1:14">
      <c r="A5" s="2"/>
    </row>
    <row r="6" spans="1:14" ht="20.100000000000001" customHeight="1">
      <c r="A6" s="131" t="s">
        <v>16</v>
      </c>
      <c r="B6" s="125" t="s">
        <v>35</v>
      </c>
      <c r="C6" s="125"/>
      <c r="D6" s="125"/>
      <c r="E6" s="4"/>
      <c r="F6" s="69" t="s">
        <v>94</v>
      </c>
      <c r="H6" s="125" t="s">
        <v>19</v>
      </c>
      <c r="I6" s="125"/>
      <c r="J6" s="125"/>
      <c r="L6" s="125" t="s">
        <v>34</v>
      </c>
      <c r="M6" s="125"/>
      <c r="N6" s="125"/>
    </row>
    <row r="7" spans="1:14" ht="20.100000000000001" customHeight="1">
      <c r="A7" s="131"/>
      <c r="B7" s="64">
        <v>2019</v>
      </c>
      <c r="C7" s="30">
        <v>2020</v>
      </c>
      <c r="D7" s="22">
        <v>2021</v>
      </c>
      <c r="E7" s="11"/>
      <c r="F7" s="70"/>
      <c r="H7" s="64">
        <v>2019</v>
      </c>
      <c r="I7" s="30">
        <v>2020</v>
      </c>
      <c r="J7" s="22">
        <v>2021</v>
      </c>
      <c r="L7" s="64">
        <v>2019</v>
      </c>
      <c r="M7" s="30">
        <v>2020</v>
      </c>
      <c r="N7" s="22">
        <v>2021</v>
      </c>
    </row>
    <row r="8" spans="1:14" ht="20.100000000000001" customHeight="1">
      <c r="A8" s="130" t="s">
        <v>0</v>
      </c>
      <c r="B8" s="6">
        <v>281655</v>
      </c>
      <c r="C8" s="6">
        <v>278348</v>
      </c>
      <c r="D8" s="6">
        <v>279062</v>
      </c>
      <c r="E8" s="6"/>
      <c r="F8" s="19">
        <f>(D8-C8)/C8</f>
        <v>2.5651342923247158E-3</v>
      </c>
      <c r="H8" s="17">
        <f>B8/$B$21</f>
        <v>7.3906438969426919E-2</v>
      </c>
      <c r="I8" s="17">
        <f>C8/$C$21</f>
        <v>7.24416916317078E-2</v>
      </c>
      <c r="J8" s="17">
        <f>D8/$D$21</f>
        <v>7.182924396568921E-2</v>
      </c>
      <c r="L8" s="17">
        <f>B8/'1'!C8</f>
        <v>4.4521671228351101E-2</v>
      </c>
      <c r="M8" s="17">
        <f>C8/'1'!D8</f>
        <v>4.3299200324057992E-2</v>
      </c>
      <c r="N8" s="17">
        <f>D8/'1'!E8</f>
        <v>4.2994176430775577E-2</v>
      </c>
    </row>
    <row r="9" spans="1:14" ht="20.100000000000001" customHeight="1">
      <c r="A9" s="130" t="s">
        <v>1</v>
      </c>
      <c r="B9" s="6">
        <v>526480</v>
      </c>
      <c r="C9" s="6">
        <v>548120</v>
      </c>
      <c r="D9" s="6">
        <v>556611</v>
      </c>
      <c r="E9" s="6"/>
      <c r="F9" s="19">
        <f t="shared" ref="F9:F21" si="0">(D9-C9)/C9</f>
        <v>1.5491133328468219E-2</v>
      </c>
      <c r="H9" s="17">
        <f t="shared" ref="H9:H20" si="1">B9/$B$21</f>
        <v>0.13814866410546195</v>
      </c>
      <c r="I9" s="17">
        <f t="shared" ref="I9:I20" si="2">C9/$C$21</f>
        <v>0.14265142920793999</v>
      </c>
      <c r="J9" s="17">
        <f t="shared" ref="J9:J20" si="3">D9/$D$21</f>
        <v>0.14326904886006062</v>
      </c>
      <c r="L9" s="17">
        <f>B9/'1'!C9</f>
        <v>4.1379354792363245E-2</v>
      </c>
      <c r="M9" s="17">
        <f>C9/'1'!D9</f>
        <v>3.9619516175246464E-2</v>
      </c>
      <c r="N9" s="17">
        <f>D9/'1'!E9</f>
        <v>3.8256095372499167E-2</v>
      </c>
    </row>
    <row r="10" spans="1:14" ht="20.100000000000001" customHeight="1">
      <c r="A10" s="130" t="s">
        <v>2</v>
      </c>
      <c r="B10" s="6">
        <v>95297</v>
      </c>
      <c r="C10" s="6">
        <v>106865</v>
      </c>
      <c r="D10" s="6">
        <v>118933</v>
      </c>
      <c r="E10" s="6"/>
      <c r="F10" s="19">
        <f t="shared" si="0"/>
        <v>0.11292752538249193</v>
      </c>
      <c r="H10" s="17">
        <f t="shared" si="1"/>
        <v>2.5005989293531011E-2</v>
      </c>
      <c r="I10" s="17">
        <f t="shared" si="2"/>
        <v>2.7812239988153156E-2</v>
      </c>
      <c r="J10" s="17">
        <f t="shared" si="3"/>
        <v>3.0612793832808891E-2</v>
      </c>
      <c r="L10" s="17">
        <f>B10/'1'!C10</f>
        <v>3.4497325920579081E-2</v>
      </c>
      <c r="M10" s="17">
        <f>C10/'1'!D10</f>
        <v>3.6586626751700518E-2</v>
      </c>
      <c r="N10" s="17">
        <f>D10/'1'!E10</f>
        <v>3.7861498472749035E-2</v>
      </c>
    </row>
    <row r="11" spans="1:14" ht="20.100000000000001" customHeight="1">
      <c r="A11" s="130" t="s">
        <v>3</v>
      </c>
      <c r="B11" s="6">
        <v>468602</v>
      </c>
      <c r="C11" s="6">
        <v>491259</v>
      </c>
      <c r="D11" s="6">
        <v>503223</v>
      </c>
      <c r="E11" s="6"/>
      <c r="F11" s="19">
        <f t="shared" si="0"/>
        <v>2.4353752297667831E-2</v>
      </c>
      <c r="H11" s="17">
        <f t="shared" si="1"/>
        <v>0.12296144259449111</v>
      </c>
      <c r="I11" s="17">
        <f t="shared" si="2"/>
        <v>0.12785302207776289</v>
      </c>
      <c r="J11" s="17">
        <f t="shared" si="3"/>
        <v>0.12952722920406942</v>
      </c>
      <c r="L11" s="17">
        <f>B11/'1'!C11</f>
        <v>3.458139969942501E-2</v>
      </c>
      <c r="M11" s="17">
        <f>C11/'1'!D11</f>
        <v>3.419904586932173E-2</v>
      </c>
      <c r="N11" s="17">
        <f>D11/'1'!E11</f>
        <v>3.340832158474611E-2</v>
      </c>
    </row>
    <row r="12" spans="1:14" ht="20.100000000000001" customHeight="1">
      <c r="A12" s="130" t="s">
        <v>4</v>
      </c>
      <c r="B12" s="6">
        <v>262491</v>
      </c>
      <c r="C12" s="6">
        <v>277446</v>
      </c>
      <c r="D12" s="6">
        <v>289242</v>
      </c>
      <c r="E12" s="6"/>
      <c r="F12" s="19">
        <f t="shared" si="0"/>
        <v>4.2516381566142604E-2</v>
      </c>
      <c r="H12" s="17">
        <f t="shared" si="1"/>
        <v>6.8877794008712218E-2</v>
      </c>
      <c r="I12" s="17">
        <f t="shared" si="2"/>
        <v>7.2206940867011085E-2</v>
      </c>
      <c r="J12" s="17">
        <f t="shared" si="3"/>
        <v>7.4449528001389931E-2</v>
      </c>
      <c r="L12" s="17">
        <f>B12/'1'!C12</f>
        <v>2.3823476958277537E-2</v>
      </c>
      <c r="M12" s="17">
        <f>C12/'1'!D12</f>
        <v>2.4942057986333768E-2</v>
      </c>
      <c r="N12" s="17">
        <f>D12/'1'!E12</f>
        <v>2.5156846513160285E-2</v>
      </c>
    </row>
    <row r="13" spans="1:14" ht="20.100000000000001" customHeight="1">
      <c r="A13" s="130" t="s">
        <v>5</v>
      </c>
      <c r="B13" s="6">
        <v>390837</v>
      </c>
      <c r="C13" s="6">
        <v>403525</v>
      </c>
      <c r="D13" s="6">
        <v>378919</v>
      </c>
      <c r="E13" s="6"/>
      <c r="F13" s="19">
        <f t="shared" si="0"/>
        <v>-6.0977634595130413E-2</v>
      </c>
      <c r="H13" s="17">
        <f t="shared" si="1"/>
        <v>0.10255586049420003</v>
      </c>
      <c r="I13" s="17">
        <f t="shared" si="2"/>
        <v>0.10501973650137558</v>
      </c>
      <c r="J13" s="17">
        <f t="shared" si="3"/>
        <v>9.7531965277375593E-2</v>
      </c>
      <c r="L13" s="17">
        <f>B13/'1'!C13</f>
        <v>5.3573653578780155E-2</v>
      </c>
      <c r="M13" s="17">
        <f>C13/'1'!D13</f>
        <v>5.2289320461066047E-2</v>
      </c>
      <c r="N13" s="17">
        <f>D13/'1'!E13</f>
        <v>4.8405613849877564E-2</v>
      </c>
    </row>
    <row r="14" spans="1:14" ht="20.100000000000001" customHeight="1">
      <c r="A14" s="130" t="s">
        <v>6</v>
      </c>
      <c r="B14" s="6">
        <v>269645</v>
      </c>
      <c r="C14" s="6">
        <v>267570</v>
      </c>
      <c r="D14" s="6">
        <v>245736</v>
      </c>
      <c r="E14" s="6"/>
      <c r="F14" s="19">
        <f t="shared" si="0"/>
        <v>-8.1601076353851332E-2</v>
      </c>
      <c r="H14" s="17">
        <f t="shared" si="1"/>
        <v>7.0755007849713739E-2</v>
      </c>
      <c r="I14" s="17">
        <f t="shared" si="2"/>
        <v>6.9636654223835109E-2</v>
      </c>
      <c r="J14" s="17">
        <f t="shared" si="3"/>
        <v>6.3251288585162449E-2</v>
      </c>
      <c r="L14" s="17">
        <f>B14/'1'!C14</f>
        <v>0.10828011921675459</v>
      </c>
      <c r="M14" s="17">
        <f>C14/'1'!D14</f>
        <v>0.10206498789844998</v>
      </c>
      <c r="N14" s="17">
        <f>D14/'1'!E14</f>
        <v>8.9636876103654214E-2</v>
      </c>
    </row>
    <row r="15" spans="1:14" ht="20.100000000000001" customHeight="1">
      <c r="A15" s="130" t="s">
        <v>7</v>
      </c>
      <c r="B15" s="6">
        <v>153371</v>
      </c>
      <c r="C15" s="6">
        <v>158137</v>
      </c>
      <c r="D15" s="6">
        <v>164421</v>
      </c>
      <c r="E15" s="6"/>
      <c r="F15" s="19">
        <f t="shared" si="0"/>
        <v>3.9737695795417895E-2</v>
      </c>
      <c r="H15" s="17">
        <f t="shared" si="1"/>
        <v>4.0244641320693671E-2</v>
      </c>
      <c r="I15" s="17">
        <f t="shared" si="2"/>
        <v>4.1156077247055403E-2</v>
      </c>
      <c r="J15" s="17">
        <f t="shared" si="3"/>
        <v>4.2321190710604042E-2</v>
      </c>
      <c r="L15" s="17">
        <f>B15/'1'!C15</f>
        <v>4.5769490627118804E-2</v>
      </c>
      <c r="M15" s="17">
        <f>C15/'1'!D15</f>
        <v>4.4031617383769525E-2</v>
      </c>
      <c r="N15" s="17">
        <f>D15/'1'!E15</f>
        <v>4.159910416486929E-2</v>
      </c>
    </row>
    <row r="16" spans="1:14" ht="20.100000000000001" customHeight="1">
      <c r="A16" s="130" t="s">
        <v>8</v>
      </c>
      <c r="B16" s="6">
        <v>799922</v>
      </c>
      <c r="C16" s="6">
        <v>745038</v>
      </c>
      <c r="D16" s="6">
        <v>768918</v>
      </c>
      <c r="E16" s="6"/>
      <c r="F16" s="19">
        <f t="shared" si="0"/>
        <v>3.2052056405176652E-2</v>
      </c>
      <c r="H16" s="17">
        <f t="shared" si="1"/>
        <v>0.20990000700609582</v>
      </c>
      <c r="I16" s="17">
        <f t="shared" si="2"/>
        <v>0.19390048805777055</v>
      </c>
      <c r="J16" s="17">
        <f t="shared" si="3"/>
        <v>0.19791587034999325</v>
      </c>
      <c r="L16" s="17">
        <f>B16/'1'!C16</f>
        <v>0.17027710618195968</v>
      </c>
      <c r="M16" s="17">
        <f>C16/'1'!D16</f>
        <v>0.16243666110921792</v>
      </c>
      <c r="N16" s="17">
        <f>D16/'1'!E16</f>
        <v>0.14680714815127369</v>
      </c>
    </row>
    <row r="17" spans="1:14" ht="20.100000000000001" customHeight="1">
      <c r="A17" s="130" t="s">
        <v>9</v>
      </c>
      <c r="B17" s="6">
        <v>68501</v>
      </c>
      <c r="C17" s="6">
        <v>76095</v>
      </c>
      <c r="D17" s="6">
        <v>84855</v>
      </c>
      <c r="E17" s="6"/>
      <c r="F17" s="19">
        <f t="shared" si="0"/>
        <v>0.11511925882121032</v>
      </c>
      <c r="H17" s="17">
        <f t="shared" si="1"/>
        <v>1.7974703008449038E-2</v>
      </c>
      <c r="I17" s="17">
        <f t="shared" si="2"/>
        <v>1.9804167893122296E-2</v>
      </c>
      <c r="J17" s="17">
        <f t="shared" si="3"/>
        <v>2.1841277195420939E-2</v>
      </c>
      <c r="L17" s="17">
        <f>B17/'1'!C17</f>
        <v>3.0003175472214618E-2</v>
      </c>
      <c r="M17" s="17">
        <f>C17/'1'!D17</f>
        <v>2.9714279020184389E-2</v>
      </c>
      <c r="N17" s="17">
        <f>D17/'1'!E17</f>
        <v>3.0117071664469097E-2</v>
      </c>
    </row>
    <row r="18" spans="1:14" ht="20.100000000000001" customHeight="1">
      <c r="A18" s="130" t="s">
        <v>10</v>
      </c>
      <c r="B18" s="6">
        <v>41495</v>
      </c>
      <c r="C18" s="6">
        <v>46803</v>
      </c>
      <c r="D18" s="6">
        <v>48925</v>
      </c>
      <c r="E18" s="6"/>
      <c r="F18" s="19">
        <f t="shared" si="0"/>
        <v>4.5338973997393332E-2</v>
      </c>
      <c r="H18" s="17">
        <f t="shared" si="1"/>
        <v>1.0888312598875823E-2</v>
      </c>
      <c r="I18" s="17">
        <f t="shared" si="2"/>
        <v>1.2180753924723082E-2</v>
      </c>
      <c r="J18" s="17">
        <f t="shared" si="3"/>
        <v>1.259306448395462E-2</v>
      </c>
      <c r="L18" s="17">
        <f>B18/'1'!C18</f>
        <v>1.4382292744385464E-2</v>
      </c>
      <c r="M18" s="17">
        <f>C18/'1'!D18</f>
        <v>1.5138224477716216E-2</v>
      </c>
      <c r="N18" s="17">
        <f>D18/'1'!E18</f>
        <v>1.4760155394191935E-2</v>
      </c>
    </row>
    <row r="19" spans="1:14" ht="20.100000000000001" customHeight="1">
      <c r="A19" s="130" t="s">
        <v>11</v>
      </c>
      <c r="B19" s="6">
        <v>184961</v>
      </c>
      <c r="C19" s="6">
        <v>194984</v>
      </c>
      <c r="D19" s="6">
        <v>196036</v>
      </c>
      <c r="E19" s="6"/>
      <c r="F19" s="19">
        <f t="shared" si="0"/>
        <v>5.3953144873425509E-3</v>
      </c>
      <c r="H19" s="17">
        <f t="shared" si="1"/>
        <v>4.8533876047732766E-2</v>
      </c>
      <c r="I19" s="17">
        <f t="shared" si="2"/>
        <v>5.0745724061667101E-2</v>
      </c>
      <c r="J19" s="17">
        <f t="shared" si="3"/>
        <v>5.0458742752713913E-2</v>
      </c>
      <c r="L19" s="17">
        <f>B19/'1'!C19</f>
        <v>2.8746233643635353E-2</v>
      </c>
      <c r="M19" s="17">
        <f>C19/'1'!D19</f>
        <v>2.8176491796716663E-2</v>
      </c>
      <c r="N19" s="17">
        <f>D19/'1'!E19</f>
        <v>2.681385682607404E-2</v>
      </c>
    </row>
    <row r="20" spans="1:14" ht="20.100000000000001" customHeight="1">
      <c r="A20" s="130" t="s">
        <v>12</v>
      </c>
      <c r="B20" s="6">
        <v>267710</v>
      </c>
      <c r="C20" s="6">
        <v>248183</v>
      </c>
      <c r="D20" s="6">
        <v>250194</v>
      </c>
      <c r="E20" s="6"/>
      <c r="F20" s="19">
        <f t="shared" si="0"/>
        <v>8.1028918177312708E-3</v>
      </c>
      <c r="H20" s="17">
        <f t="shared" si="1"/>
        <v>7.0247262702615901E-2</v>
      </c>
      <c r="I20" s="17">
        <f t="shared" si="2"/>
        <v>6.459107431787596E-2</v>
      </c>
      <c r="J20" s="17">
        <f t="shared" si="3"/>
        <v>6.4398756780757127E-2</v>
      </c>
      <c r="L20" s="17">
        <f>B20/'1'!C20</f>
        <v>3.5889792289385596E-2</v>
      </c>
      <c r="M20" s="17">
        <f>C20/'1'!D20</f>
        <v>3.4568491739695631E-2</v>
      </c>
      <c r="N20" s="17">
        <f>D20/'1'!E20</f>
        <v>3.2688215537308773E-2</v>
      </c>
    </row>
    <row r="21" spans="1:14" ht="20.100000000000001" customHeight="1">
      <c r="A21" s="132" t="s">
        <v>13</v>
      </c>
      <c r="B21" s="9">
        <f>SUM(B8:B20)</f>
        <v>3810967</v>
      </c>
      <c r="C21" s="9">
        <f t="shared" ref="C21:D21" si="4">SUM(C8:C20)</f>
        <v>3842373</v>
      </c>
      <c r="D21" s="9">
        <f t="shared" si="4"/>
        <v>3885075</v>
      </c>
      <c r="E21" s="6"/>
      <c r="F21" s="18">
        <f t="shared" si="0"/>
        <v>1.1113444738446788E-2</v>
      </c>
      <c r="H21" s="13">
        <f>SUM(H8:H20)</f>
        <v>1</v>
      </c>
      <c r="I21" s="13">
        <f t="shared" ref="I21:J21" si="5">SUM(I8:I20)</f>
        <v>1</v>
      </c>
      <c r="J21" s="13">
        <f t="shared" si="5"/>
        <v>1</v>
      </c>
      <c r="L21" s="13">
        <f>B21/'1'!C21</f>
        <v>4.5762620806079464E-2</v>
      </c>
      <c r="M21" s="13">
        <f>C21/'1'!D21</f>
        <v>4.4195063455856949E-2</v>
      </c>
      <c r="N21" s="13">
        <f>D21/'1'!E21</f>
        <v>4.2414127542354435E-2</v>
      </c>
    </row>
    <row r="22" spans="1:14" ht="22.5" customHeight="1">
      <c r="A22" s="20" t="s">
        <v>23</v>
      </c>
    </row>
    <row r="23" spans="1:14">
      <c r="A23" s="20"/>
    </row>
    <row r="24" spans="1:14">
      <c r="A24" s="3" t="s">
        <v>17</v>
      </c>
      <c r="D24" s="1"/>
      <c r="E24" s="1"/>
    </row>
    <row r="26" spans="1:14" ht="20.100000000000001" customHeight="1">
      <c r="A26" s="131" t="s">
        <v>16</v>
      </c>
      <c r="B26" s="125" t="str">
        <f>B6</f>
        <v>CVR DÃO</v>
      </c>
      <c r="C26" s="125"/>
      <c r="D26" s="125"/>
      <c r="E26" s="4"/>
      <c r="F26" s="69" t="s">
        <v>94</v>
      </c>
      <c r="H26" s="125" t="s">
        <v>19</v>
      </c>
      <c r="I26" s="125"/>
      <c r="J26" s="125"/>
      <c r="L26" s="125" t="str">
        <f>L6</f>
        <v>CVR DÃO/ TOTAL*</v>
      </c>
      <c r="M26" s="125"/>
      <c r="N26" s="125"/>
    </row>
    <row r="27" spans="1:14" ht="20.100000000000001" customHeight="1">
      <c r="A27" s="131"/>
      <c r="B27" s="64">
        <v>2019</v>
      </c>
      <c r="C27" s="30">
        <v>2020</v>
      </c>
      <c r="D27" s="22">
        <v>2021</v>
      </c>
      <c r="E27" s="11"/>
      <c r="F27" s="70"/>
      <c r="H27" s="64">
        <v>2019</v>
      </c>
      <c r="I27" s="30">
        <v>2020</v>
      </c>
      <c r="J27" s="22">
        <v>2021</v>
      </c>
      <c r="L27" s="64">
        <v>2019</v>
      </c>
      <c r="M27" s="30">
        <v>2020</v>
      </c>
      <c r="N27" s="22">
        <v>2021</v>
      </c>
    </row>
    <row r="28" spans="1:14" ht="20.100000000000001" customHeight="1">
      <c r="A28" s="130" t="s">
        <v>0</v>
      </c>
      <c r="B28" s="6">
        <v>1419515</v>
      </c>
      <c r="C28" s="6">
        <v>1375042</v>
      </c>
      <c r="D28" s="6">
        <v>1446379</v>
      </c>
      <c r="E28" s="6"/>
      <c r="F28" s="19">
        <f>(D28-C28)/C28</f>
        <v>5.1879869851248178E-2</v>
      </c>
      <c r="H28" s="17">
        <f>B28/$B$41</f>
        <v>0.1048800825850809</v>
      </c>
      <c r="I28" s="17">
        <f>C28/$C$41</f>
        <v>9.9979517549214053E-2</v>
      </c>
      <c r="J28" s="17">
        <f>D28/$D$41</f>
        <v>9.7319850193616428E-2</v>
      </c>
      <c r="L28" s="17">
        <f>B28/'1'!C28</f>
        <v>4.7357625865030693E-2</v>
      </c>
      <c r="M28" s="17">
        <f>C28/'1'!D28</f>
        <v>4.5218451063785005E-2</v>
      </c>
      <c r="N28" s="17">
        <f>D28/'1'!E28</f>
        <v>4.4781907797035315E-2</v>
      </c>
    </row>
    <row r="29" spans="1:14" ht="20.100000000000001" customHeight="1">
      <c r="A29" s="130" t="s">
        <v>1</v>
      </c>
      <c r="B29" s="6">
        <v>2185813</v>
      </c>
      <c r="C29" s="6">
        <v>2304100</v>
      </c>
      <c r="D29" s="6">
        <v>2472245</v>
      </c>
      <c r="E29" s="6"/>
      <c r="F29" s="19">
        <f t="shared" ref="F29:F41" si="6">(D29-C29)/C29</f>
        <v>7.2976433314526273E-2</v>
      </c>
      <c r="H29" s="17">
        <f t="shared" ref="H29:H40" si="7">B29/$B$41</f>
        <v>0.1614975875249951</v>
      </c>
      <c r="I29" s="17">
        <f t="shared" ref="I29:I40" si="8">C29/$C$41</f>
        <v>0.16753146913704753</v>
      </c>
      <c r="J29" s="17">
        <f t="shared" ref="J29:J40" si="9">D29/$D$41</f>
        <v>0.16634541364463756</v>
      </c>
      <c r="L29" s="17">
        <f>B29/'1'!C29</f>
        <v>4.2790179530143996E-2</v>
      </c>
      <c r="M29" s="17">
        <f>C29/'1'!D29</f>
        <v>4.048302729621836E-2</v>
      </c>
      <c r="N29" s="17">
        <f>D29/'1'!E29</f>
        <v>3.9277872256519082E-2</v>
      </c>
    </row>
    <row r="30" spans="1:14" ht="20.100000000000001" customHeight="1">
      <c r="A30" s="130" t="s">
        <v>2</v>
      </c>
      <c r="B30" s="6">
        <v>405041</v>
      </c>
      <c r="C30" s="6">
        <v>433353</v>
      </c>
      <c r="D30" s="6">
        <v>496543</v>
      </c>
      <c r="E30" s="6"/>
      <c r="F30" s="19">
        <f t="shared" si="6"/>
        <v>0.14581645909916396</v>
      </c>
      <c r="H30" s="17">
        <f t="shared" si="7"/>
        <v>2.9926230811469941E-2</v>
      </c>
      <c r="I30" s="17">
        <f t="shared" si="8"/>
        <v>3.1509163988085134E-2</v>
      </c>
      <c r="J30" s="17">
        <f t="shared" si="9"/>
        <v>3.3409977865199149E-2</v>
      </c>
      <c r="L30" s="17">
        <f>B30/'1'!C30</f>
        <v>3.7892932149235142E-2</v>
      </c>
      <c r="M30" s="17">
        <f>C30/'1'!D30</f>
        <v>3.824581470037676E-2</v>
      </c>
      <c r="N30" s="17">
        <f>D30/'1'!E30</f>
        <v>3.9543126506580116E-2</v>
      </c>
    </row>
    <row r="31" spans="1:14" ht="20.100000000000001" customHeight="1">
      <c r="A31" s="130" t="s">
        <v>3</v>
      </c>
      <c r="B31" s="6">
        <v>1681073</v>
      </c>
      <c r="C31" s="6">
        <v>1756576</v>
      </c>
      <c r="D31" s="6">
        <v>1904057</v>
      </c>
      <c r="E31" s="6"/>
      <c r="F31" s="19">
        <f t="shared" si="6"/>
        <v>8.3959361849416131E-2</v>
      </c>
      <c r="H31" s="17">
        <f t="shared" si="7"/>
        <v>0.12420515110551822</v>
      </c>
      <c r="I31" s="17">
        <f t="shared" si="8"/>
        <v>0.12772091399282948</v>
      </c>
      <c r="J31" s="17">
        <f t="shared" si="9"/>
        <v>0.12811479010695448</v>
      </c>
      <c r="L31" s="17">
        <f>B31/'1'!C31</f>
        <v>3.6405350188993164E-2</v>
      </c>
      <c r="M31" s="17">
        <f>C31/'1'!D31</f>
        <v>3.5073121148899815E-2</v>
      </c>
      <c r="N31" s="17">
        <f>D31/'1'!E31</f>
        <v>3.4682741830564433E-2</v>
      </c>
    </row>
    <row r="32" spans="1:14" ht="20.100000000000001" customHeight="1">
      <c r="A32" s="130" t="s">
        <v>4</v>
      </c>
      <c r="B32" s="6">
        <v>970781</v>
      </c>
      <c r="C32" s="6">
        <v>1026302</v>
      </c>
      <c r="D32" s="6">
        <v>1109750</v>
      </c>
      <c r="E32" s="6"/>
      <c r="F32" s="19">
        <f t="shared" si="6"/>
        <v>8.1309400157068779E-2</v>
      </c>
      <c r="H32" s="17">
        <f t="shared" si="7"/>
        <v>7.1725618575377806E-2</v>
      </c>
      <c r="I32" s="17">
        <f t="shared" si="8"/>
        <v>7.462257794292354E-2</v>
      </c>
      <c r="J32" s="17">
        <f t="shared" si="9"/>
        <v>7.4669712262391691E-2</v>
      </c>
      <c r="L32" s="17">
        <f>B32/'1'!C32</f>
        <v>2.7609395625952486E-2</v>
      </c>
      <c r="M32" s="17">
        <f>C32/'1'!D32</f>
        <v>2.8196872969309839E-2</v>
      </c>
      <c r="N32" s="17">
        <f>D32/'1'!E32</f>
        <v>2.7603765782961445E-2</v>
      </c>
    </row>
    <row r="33" spans="1:14" ht="20.100000000000001" customHeight="1">
      <c r="A33" s="130" t="s">
        <v>5</v>
      </c>
      <c r="B33" s="6">
        <v>1141014</v>
      </c>
      <c r="C33" s="6">
        <v>1221642</v>
      </c>
      <c r="D33" s="6">
        <v>1262716</v>
      </c>
      <c r="E33" s="6"/>
      <c r="F33" s="19">
        <f t="shared" si="6"/>
        <v>3.3621961261973636E-2</v>
      </c>
      <c r="H33" s="17">
        <f t="shared" si="7"/>
        <v>8.4303189857615798E-2</v>
      </c>
      <c r="I33" s="17">
        <f t="shared" si="8"/>
        <v>8.8825779705534055E-2</v>
      </c>
      <c r="J33" s="17">
        <f t="shared" si="9"/>
        <v>8.4962054867418951E-2</v>
      </c>
      <c r="L33" s="17">
        <f>B33/'1'!C33</f>
        <v>5.1063138505161747E-2</v>
      </c>
      <c r="M33" s="17">
        <f>C33/'1'!D33</f>
        <v>5.0405776065679739E-2</v>
      </c>
      <c r="N33" s="17">
        <f>D33/'1'!E33</f>
        <v>4.856237089666722E-2</v>
      </c>
    </row>
    <row r="34" spans="1:14" ht="20.100000000000001" customHeight="1">
      <c r="A34" s="130" t="s">
        <v>6</v>
      </c>
      <c r="B34" s="6">
        <v>753407</v>
      </c>
      <c r="C34" s="6">
        <v>776523</v>
      </c>
      <c r="D34" s="6">
        <v>791258</v>
      </c>
      <c r="E34" s="6"/>
      <c r="F34" s="19">
        <f t="shared" si="6"/>
        <v>1.8975613085510667E-2</v>
      </c>
      <c r="H34" s="17">
        <f t="shared" si="7"/>
        <v>5.5665060517273886E-2</v>
      </c>
      <c r="I34" s="17">
        <f t="shared" si="8"/>
        <v>5.6461108028604469E-2</v>
      </c>
      <c r="J34" s="17">
        <f t="shared" si="9"/>
        <v>5.3239925375368799E-2</v>
      </c>
      <c r="L34" s="17">
        <f>B34/'1'!C34</f>
        <v>8.198407451841333E-2</v>
      </c>
      <c r="M34" s="17">
        <f>C34/'1'!D34</f>
        <v>7.7948848599612361E-2</v>
      </c>
      <c r="N34" s="17">
        <f>D34/'1'!E34</f>
        <v>7.2087717543271784E-2</v>
      </c>
    </row>
    <row r="35" spans="1:14" ht="20.100000000000001" customHeight="1">
      <c r="A35" s="130" t="s">
        <v>7</v>
      </c>
      <c r="B35" s="6">
        <v>564985</v>
      </c>
      <c r="C35" s="6">
        <v>592490</v>
      </c>
      <c r="D35" s="6">
        <v>662427</v>
      </c>
      <c r="E35" s="6"/>
      <c r="F35" s="19">
        <f t="shared" si="6"/>
        <v>0.11803912302317339</v>
      </c>
      <c r="H35" s="17">
        <f t="shared" si="7"/>
        <v>4.1743605005464493E-2</v>
      </c>
      <c r="I35" s="17">
        <f t="shared" si="8"/>
        <v>4.3080039993493892E-2</v>
      </c>
      <c r="J35" s="17">
        <f t="shared" si="9"/>
        <v>4.4571510236394989E-2</v>
      </c>
      <c r="L35" s="17">
        <f>B35/'1'!C35</f>
        <v>4.5066362578961953E-2</v>
      </c>
      <c r="M35" s="17">
        <f>C35/'1'!D35</f>
        <v>4.3622981814026601E-2</v>
      </c>
      <c r="N35" s="17">
        <f>D35/'1'!E35</f>
        <v>4.1804262548340521E-2</v>
      </c>
    </row>
    <row r="36" spans="1:14" ht="20.100000000000001" customHeight="1">
      <c r="A36" s="130" t="s">
        <v>8</v>
      </c>
      <c r="B36" s="6">
        <v>1953345</v>
      </c>
      <c r="C36" s="6">
        <v>1837957</v>
      </c>
      <c r="D36" s="6">
        <v>2105317</v>
      </c>
      <c r="E36" s="6"/>
      <c r="F36" s="19">
        <f t="shared" si="6"/>
        <v>0.1454658623678356</v>
      </c>
      <c r="H36" s="17">
        <f t="shared" si="7"/>
        <v>0.14432181760471346</v>
      </c>
      <c r="I36" s="17">
        <f t="shared" si="8"/>
        <v>0.13363813915225922</v>
      </c>
      <c r="J36" s="17">
        <f t="shared" si="9"/>
        <v>0.14165660248805739</v>
      </c>
      <c r="L36" s="17">
        <f>B36/'1'!C36</f>
        <v>0.11834133293751826</v>
      </c>
      <c r="M36" s="17">
        <f>C36/'1'!D36</f>
        <v>0.1107694735090535</v>
      </c>
      <c r="N36" s="17">
        <f>D36/'1'!E36</f>
        <v>0.10520047842270813</v>
      </c>
    </row>
    <row r="37" spans="1:14" ht="20.100000000000001" customHeight="1">
      <c r="A37" s="130" t="s">
        <v>9</v>
      </c>
      <c r="B37" s="6">
        <v>274717</v>
      </c>
      <c r="C37" s="6">
        <v>308386</v>
      </c>
      <c r="D37" s="6">
        <v>357763</v>
      </c>
      <c r="E37" s="6"/>
      <c r="F37" s="19">
        <f t="shared" si="6"/>
        <v>0.16011427237293521</v>
      </c>
      <c r="H37" s="17">
        <f t="shared" si="7"/>
        <v>2.0297313975213838E-2</v>
      </c>
      <c r="I37" s="17">
        <f t="shared" si="8"/>
        <v>2.2422793993879406E-2</v>
      </c>
      <c r="J37" s="17">
        <f t="shared" si="9"/>
        <v>2.4072142616021662E-2</v>
      </c>
      <c r="L37" s="17">
        <f>B37/'1'!C37</f>
        <v>3.4160784751629036E-2</v>
      </c>
      <c r="M37" s="17">
        <f>C37/'1'!D37</f>
        <v>3.3015086566831824E-2</v>
      </c>
      <c r="N37" s="17">
        <f>D37/'1'!E37</f>
        <v>3.3129323381655473E-2</v>
      </c>
    </row>
    <row r="38" spans="1:14" ht="20.100000000000001" customHeight="1">
      <c r="A38" s="130" t="s">
        <v>10</v>
      </c>
      <c r="B38" s="6">
        <v>164957</v>
      </c>
      <c r="C38" s="6">
        <v>188148</v>
      </c>
      <c r="D38" s="6">
        <v>205210</v>
      </c>
      <c r="E38" s="6"/>
      <c r="F38" s="19">
        <f t="shared" si="6"/>
        <v>9.0683929672385574E-2</v>
      </c>
      <c r="H38" s="17">
        <f t="shared" si="7"/>
        <v>1.2187756933168857E-2</v>
      </c>
      <c r="I38" s="17">
        <f t="shared" si="8"/>
        <v>1.3680270324724282E-2</v>
      </c>
      <c r="J38" s="17">
        <f t="shared" si="9"/>
        <v>1.3807588784289613E-2</v>
      </c>
      <c r="L38" s="17">
        <f>B38/'1'!C38</f>
        <v>1.5778618588193523E-2</v>
      </c>
      <c r="M38" s="17">
        <f>C38/'1'!D38</f>
        <v>1.6249997840795831E-2</v>
      </c>
      <c r="N38" s="17">
        <f>D38/'1'!E38</f>
        <v>1.5791296633901324E-2</v>
      </c>
    </row>
    <row r="39" spans="1:14" ht="20.100000000000001" customHeight="1">
      <c r="A39" s="130" t="s">
        <v>11</v>
      </c>
      <c r="B39" s="6">
        <v>771357</v>
      </c>
      <c r="C39" s="6">
        <v>816398</v>
      </c>
      <c r="D39" s="6">
        <v>866677</v>
      </c>
      <c r="E39" s="6"/>
      <c r="F39" s="19">
        <f t="shared" si="6"/>
        <v>6.1586383112158534E-2</v>
      </c>
      <c r="H39" s="17">
        <f t="shared" si="7"/>
        <v>5.6991286363708905E-2</v>
      </c>
      <c r="I39" s="17">
        <f t="shared" si="8"/>
        <v>5.9360425476562353E-2</v>
      </c>
      <c r="J39" s="17">
        <f t="shared" si="9"/>
        <v>5.8314505261935427E-2</v>
      </c>
      <c r="L39" s="17">
        <f>B39/'1'!C39</f>
        <v>3.1013571908034044E-2</v>
      </c>
      <c r="M39" s="17">
        <f>C39/'1'!D39</f>
        <v>2.9505224649369808E-2</v>
      </c>
      <c r="N39" s="17">
        <f>D39/'1'!E39</f>
        <v>2.8150914604190138E-2</v>
      </c>
    </row>
    <row r="40" spans="1:14" ht="20.100000000000001" customHeight="1">
      <c r="A40" s="130" t="s">
        <v>12</v>
      </c>
      <c r="B40" s="6">
        <v>1248643</v>
      </c>
      <c r="C40" s="6">
        <v>1116320</v>
      </c>
      <c r="D40" s="6">
        <v>1181775</v>
      </c>
      <c r="E40" s="6"/>
      <c r="F40" s="19">
        <f t="shared" si="6"/>
        <v>5.8634620897233765E-2</v>
      </c>
      <c r="H40" s="17">
        <f t="shared" si="7"/>
        <v>9.2255299140398775E-2</v>
      </c>
      <c r="I40" s="17">
        <f t="shared" si="8"/>
        <v>8.1167800714842628E-2</v>
      </c>
      <c r="J40" s="17">
        <f t="shared" si="9"/>
        <v>7.951592629771384E-2</v>
      </c>
      <c r="L40" s="17">
        <f>B40/'1'!C40</f>
        <v>3.839067503369676E-2</v>
      </c>
      <c r="M40" s="17">
        <f>C40/'1'!D40</f>
        <v>3.5957456999430225E-2</v>
      </c>
      <c r="N40" s="17">
        <f>D40/'1'!E40</f>
        <v>3.393822847544805E-2</v>
      </c>
    </row>
    <row r="41" spans="1:14" ht="20.100000000000001" customHeight="1">
      <c r="A41" s="132" t="s">
        <v>13</v>
      </c>
      <c r="B41" s="9">
        <f>SUM(B28:B40)</f>
        <v>13534648</v>
      </c>
      <c r="C41" s="9">
        <f t="shared" ref="C41:D41" si="10">SUM(C28:C40)</f>
        <v>13753237</v>
      </c>
      <c r="D41" s="9">
        <f t="shared" si="10"/>
        <v>14862117</v>
      </c>
      <c r="E41" s="6"/>
      <c r="F41" s="18">
        <f t="shared" si="6"/>
        <v>8.0626837158408599E-2</v>
      </c>
      <c r="H41" s="13">
        <f>SUM(H28:H40)</f>
        <v>0.99999999999999989</v>
      </c>
      <c r="I41" s="13">
        <f t="shared" ref="I41:J41" si="11">SUM(I28:I40)</f>
        <v>1</v>
      </c>
      <c r="J41" s="13">
        <f t="shared" si="11"/>
        <v>0.99999999999999978</v>
      </c>
      <c r="L41" s="13">
        <f>B41/'1'!C41</f>
        <v>4.3723123329463105E-2</v>
      </c>
      <c r="M41" s="13">
        <f>C41/'1'!D41</f>
        <v>4.1785006487349986E-2</v>
      </c>
      <c r="N41" s="13">
        <f>D41/'1'!E41</f>
        <v>4.0702658077087644E-2</v>
      </c>
    </row>
    <row r="42" spans="1:14" ht="22.5" customHeight="1">
      <c r="A42" s="20" t="s">
        <v>23</v>
      </c>
    </row>
    <row r="44" spans="1:14">
      <c r="A44" t="s">
        <v>18</v>
      </c>
    </row>
    <row r="46" spans="1:14" ht="20.100000000000001" customHeight="1">
      <c r="A46" s="131" t="s">
        <v>16</v>
      </c>
      <c r="B46" s="125" t="str">
        <f>B6</f>
        <v>CVR DÃO</v>
      </c>
      <c r="C46" s="125"/>
      <c r="D46" s="125"/>
      <c r="E46" s="4"/>
      <c r="F46" s="69" t="s">
        <v>94</v>
      </c>
    </row>
    <row r="47" spans="1:14" ht="20.100000000000001" customHeight="1">
      <c r="A47" s="131"/>
      <c r="B47" s="64">
        <v>2019</v>
      </c>
      <c r="C47" s="30">
        <v>2020</v>
      </c>
      <c r="D47" s="22">
        <v>2021</v>
      </c>
      <c r="E47" s="11"/>
      <c r="F47" s="70"/>
    </row>
    <row r="48" spans="1:14" ht="20.100000000000001" customHeight="1">
      <c r="A48" s="130" t="s">
        <v>0</v>
      </c>
      <c r="B48" s="135">
        <f t="shared" ref="B48:D61" si="12">B28/B8</f>
        <v>5.039906978395555</v>
      </c>
      <c r="C48" s="135">
        <f t="shared" ref="C48:D48" si="13">C28/C8</f>
        <v>4.9400103467601708</v>
      </c>
      <c r="D48" s="135">
        <f t="shared" si="13"/>
        <v>5.1830023435652288</v>
      </c>
      <c r="E48" s="14"/>
      <c r="F48" s="19">
        <f>(D48-C48)/C48</f>
        <v>4.9188560296117706E-2</v>
      </c>
    </row>
    <row r="49" spans="1:6" ht="20.100000000000001" customHeight="1">
      <c r="A49" s="130" t="s">
        <v>1</v>
      </c>
      <c r="B49" s="135">
        <f t="shared" si="12"/>
        <v>4.1517493542014892</v>
      </c>
      <c r="C49" s="135">
        <f t="shared" ref="C49:D49" si="14">C29/C9</f>
        <v>4.2036415383492667</v>
      </c>
      <c r="D49" s="135">
        <f t="shared" si="14"/>
        <v>4.4416028429190222</v>
      </c>
      <c r="E49" s="14"/>
      <c r="F49" s="19">
        <f t="shared" ref="F49:F61" si="15">(D49-C49)/C49</f>
        <v>5.660837214564228E-2</v>
      </c>
    </row>
    <row r="50" spans="1:6" ht="20.100000000000001" customHeight="1">
      <c r="A50" s="130" t="s">
        <v>2</v>
      </c>
      <c r="B50" s="135">
        <f t="shared" si="12"/>
        <v>4.2503016884057212</v>
      </c>
      <c r="C50" s="135">
        <f t="shared" ref="C50:D50" si="16">C30/C10</f>
        <v>4.05514434099097</v>
      </c>
      <c r="D50" s="135">
        <f t="shared" si="16"/>
        <v>4.17498087158316</v>
      </c>
      <c r="E50" s="14"/>
      <c r="F50" s="19">
        <f t="shared" si="15"/>
        <v>2.9551729979334137E-2</v>
      </c>
    </row>
    <row r="51" spans="1:6" ht="20.100000000000001" customHeight="1">
      <c r="A51" s="130" t="s">
        <v>3</v>
      </c>
      <c r="B51" s="135">
        <f t="shared" si="12"/>
        <v>3.5874217352892219</v>
      </c>
      <c r="C51" s="135">
        <f t="shared" ref="C51:D51" si="17">C31/C11</f>
        <v>3.5756617181568173</v>
      </c>
      <c r="D51" s="135">
        <f t="shared" si="17"/>
        <v>3.7837241143588427</v>
      </c>
      <c r="E51" s="14"/>
      <c r="F51" s="19">
        <f t="shared" si="15"/>
        <v>5.8188501206785696E-2</v>
      </c>
    </row>
    <row r="52" spans="1:6" ht="20.100000000000001" customHeight="1">
      <c r="A52" s="130" t="s">
        <v>4</v>
      </c>
      <c r="B52" s="135">
        <f t="shared" si="12"/>
        <v>3.6983401335664841</v>
      </c>
      <c r="C52" s="135">
        <f t="shared" ref="C52:D52" si="18">C32/C12</f>
        <v>3.6991054115034996</v>
      </c>
      <c r="D52" s="135">
        <f t="shared" si="18"/>
        <v>3.8367526154569531</v>
      </c>
      <c r="E52" s="14"/>
      <c r="F52" s="19">
        <f t="shared" si="15"/>
        <v>3.7210943901570759E-2</v>
      </c>
    </row>
    <row r="53" spans="1:6" ht="20.100000000000001" customHeight="1">
      <c r="A53" s="130" t="s">
        <v>5</v>
      </c>
      <c r="B53" s="135">
        <f t="shared" si="12"/>
        <v>2.9194114170357466</v>
      </c>
      <c r="C53" s="135">
        <f t="shared" ref="C53:D53" si="19">C33/C13</f>
        <v>3.0274258100489435</v>
      </c>
      <c r="D53" s="135">
        <f t="shared" si="19"/>
        <v>3.3324166906383685</v>
      </c>
      <c r="E53" s="14"/>
      <c r="F53" s="19">
        <f t="shared" si="15"/>
        <v>0.10074264399050437</v>
      </c>
    </row>
    <row r="54" spans="1:6" ht="20.100000000000001" customHeight="1">
      <c r="A54" s="130" t="s">
        <v>6</v>
      </c>
      <c r="B54" s="135">
        <f t="shared" si="12"/>
        <v>2.7940699809008138</v>
      </c>
      <c r="C54" s="135">
        <f t="shared" ref="C54:D54" si="20">C34/C14</f>
        <v>2.9021302836640879</v>
      </c>
      <c r="D54" s="135">
        <f t="shared" si="20"/>
        <v>3.2199514926587884</v>
      </c>
      <c r="E54" s="14"/>
      <c r="F54" s="19">
        <f t="shared" si="15"/>
        <v>0.10951307416613806</v>
      </c>
    </row>
    <row r="55" spans="1:6" ht="20.100000000000001" customHeight="1">
      <c r="A55" s="130" t="s">
        <v>7</v>
      </c>
      <c r="B55" s="135">
        <f t="shared" si="12"/>
        <v>3.6837798540793241</v>
      </c>
      <c r="C55" s="135">
        <f t="shared" ref="C55:D55" si="21">C35/C15</f>
        <v>3.7466879983811507</v>
      </c>
      <c r="D55" s="135">
        <f t="shared" si="21"/>
        <v>4.0288466801685914</v>
      </c>
      <c r="E55" s="14"/>
      <c r="F55" s="19">
        <f t="shared" si="15"/>
        <v>7.5308827932657932E-2</v>
      </c>
    </row>
    <row r="56" spans="1:6" ht="20.100000000000001" customHeight="1">
      <c r="A56" s="130" t="s">
        <v>8</v>
      </c>
      <c r="B56" s="135">
        <f t="shared" si="12"/>
        <v>2.4419193371353707</v>
      </c>
      <c r="C56" s="135">
        <f t="shared" ref="C56:D56" si="22">C36/C16</f>
        <v>2.4669305458245083</v>
      </c>
      <c r="D56" s="135">
        <f t="shared" si="22"/>
        <v>2.7380253811199635</v>
      </c>
      <c r="E56" s="14"/>
      <c r="F56" s="19">
        <f t="shared" si="15"/>
        <v>0.10989155562336624</v>
      </c>
    </row>
    <row r="57" spans="1:6" ht="20.100000000000001" customHeight="1">
      <c r="A57" s="130" t="s">
        <v>9</v>
      </c>
      <c r="B57" s="135">
        <f t="shared" si="12"/>
        <v>4.010408607173618</v>
      </c>
      <c r="C57" s="135">
        <f t="shared" ref="C57:D57" si="23">C37/C17</f>
        <v>4.0526447204152705</v>
      </c>
      <c r="D57" s="135">
        <f t="shared" si="23"/>
        <v>4.2161687584703316</v>
      </c>
      <c r="E57" s="14"/>
      <c r="F57" s="19">
        <f t="shared" si="15"/>
        <v>4.0349956469489127E-2</v>
      </c>
    </row>
    <row r="58" spans="1:6" ht="20.100000000000001" customHeight="1">
      <c r="A58" s="130" t="s">
        <v>10</v>
      </c>
      <c r="B58" s="135">
        <f t="shared" si="12"/>
        <v>3.9753464272803951</v>
      </c>
      <c r="C58" s="135">
        <f t="shared" ref="C58:D58" si="24">C38/C18</f>
        <v>4.0199987180308954</v>
      </c>
      <c r="D58" s="135">
        <f t="shared" si="24"/>
        <v>4.1943791517629023</v>
      </c>
      <c r="E58" s="14"/>
      <c r="F58" s="19">
        <f t="shared" si="15"/>
        <v>4.3378231179492327E-2</v>
      </c>
    </row>
    <row r="59" spans="1:6" ht="20.100000000000001" customHeight="1">
      <c r="A59" s="130" t="s">
        <v>11</v>
      </c>
      <c r="B59" s="135">
        <f t="shared" si="12"/>
        <v>4.1703764577397395</v>
      </c>
      <c r="C59" s="135">
        <f t="shared" ref="C59:D59" si="25">C39/C19</f>
        <v>4.1869999589709925</v>
      </c>
      <c r="D59" s="135">
        <f t="shared" si="25"/>
        <v>4.4210094064355525</v>
      </c>
      <c r="E59" s="14"/>
      <c r="F59" s="19">
        <f t="shared" si="15"/>
        <v>5.588952704983325E-2</v>
      </c>
    </row>
    <row r="60" spans="1:6" ht="20.100000000000001" customHeight="1">
      <c r="A60" s="130" t="s">
        <v>12</v>
      </c>
      <c r="B60" s="135">
        <f t="shared" si="12"/>
        <v>4.6641627133838854</v>
      </c>
      <c r="C60" s="135">
        <f t="shared" ref="C60:D60" si="26">C40/C20</f>
        <v>4.4979712550819357</v>
      </c>
      <c r="D60" s="135">
        <f t="shared" si="26"/>
        <v>4.723434614738963</v>
      </c>
      <c r="E60" s="14"/>
      <c r="F60" s="19">
        <f t="shared" si="15"/>
        <v>5.0125567032535463E-2</v>
      </c>
    </row>
    <row r="61" spans="1:6" ht="20.100000000000001" customHeight="1">
      <c r="A61" s="8" t="s">
        <v>13</v>
      </c>
      <c r="B61" s="15">
        <f t="shared" si="12"/>
        <v>3.5514996587480292</v>
      </c>
      <c r="C61" s="15">
        <f t="shared" ref="C61:D61" si="27">C41/C21</f>
        <v>3.5793602026664253</v>
      </c>
      <c r="D61" s="15">
        <f t="shared" si="27"/>
        <v>3.8254388911410975</v>
      </c>
      <c r="E61" s="14"/>
      <c r="F61" s="18">
        <f t="shared" si="15"/>
        <v>6.8749350314438087E-2</v>
      </c>
    </row>
  </sheetData>
  <mergeCells count="13">
    <mergeCell ref="H6:J6"/>
    <mergeCell ref="L6:N6"/>
    <mergeCell ref="A26:A27"/>
    <mergeCell ref="B26:D26"/>
    <mergeCell ref="F26:F27"/>
    <mergeCell ref="H26:J26"/>
    <mergeCell ref="L26:N26"/>
    <mergeCell ref="A46:A47"/>
    <mergeCell ref="B46:D46"/>
    <mergeCell ref="F46:F47"/>
    <mergeCell ref="A6:A7"/>
    <mergeCell ref="B6:D6"/>
    <mergeCell ref="F6:F7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E102E8B8-2755-406C-81F1-4646B0762DB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F48:F60</xm:sqref>
        </x14:conditionalFormatting>
        <x14:conditionalFormatting xmlns:xm="http://schemas.microsoft.com/office/excel/2006/main">
          <x14:cfRule type="iconSet" priority="8" id="{0D3DF189-C1BB-4958-A089-B075A1AF94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F8:F20</xm:sqref>
        </x14:conditionalFormatting>
        <x14:conditionalFormatting xmlns:xm="http://schemas.microsoft.com/office/excel/2006/main">
          <x14:cfRule type="iconSet" priority="7" id="{00ECF3F7-48A2-4993-8DF6-E22BE3B4259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F21</xm:sqref>
        </x14:conditionalFormatting>
        <x14:conditionalFormatting xmlns:xm="http://schemas.microsoft.com/office/excel/2006/main">
          <x14:cfRule type="iconSet" priority="3" id="{5652A9DF-B2EE-43B2-A26A-D42EC10F63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F61</xm:sqref>
        </x14:conditionalFormatting>
        <x14:conditionalFormatting xmlns:xm="http://schemas.microsoft.com/office/excel/2006/main">
          <x14:cfRule type="iconSet" priority="2" id="{0ACA7612-08F8-4273-AAE2-CCC840DB04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F28:F40</xm:sqref>
        </x14:conditionalFormatting>
        <x14:conditionalFormatting xmlns:xm="http://schemas.microsoft.com/office/excel/2006/main">
          <x14:cfRule type="iconSet" priority="1" id="{4F5EF15B-17D6-4980-ADB7-8B5EC52614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F41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15</vt:i4>
      </vt:variant>
    </vt:vector>
  </HeadingPairs>
  <TitlesOfParts>
    <vt:vector size="15" baseType="lpstr">
      <vt:lpstr>Indice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2021-07-20T10:36:13Z</dcterms:created>
  <dcterms:modified xsi:type="dcterms:W3CDTF">2022-03-23T17:43:39Z</dcterms:modified>
</cp:coreProperties>
</file>